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gexcorp-my.sharepoint.com/personal/dtaylor_gexcorp_com/Documents/QA DOM CHECKOUT/Technical Reports (200 Series)/"/>
    </mc:Choice>
  </mc:AlternateContent>
  <xr:revisionPtr revIDLastSave="4" documentId="8_{BDD18BBD-3C2B-4A91-83E9-24A122D51C7E}" xr6:coauthVersionLast="46" xr6:coauthVersionMax="46" xr10:uidLastSave="{67166354-1824-419F-A900-D8316798E1F2}"/>
  <bookViews>
    <workbookView xWindow="-120" yWindow="-120" windowWidth="29040" windowHeight="15840" xr2:uid="{00000000-000D-0000-FFFF-FFFF00000000}"/>
  </bookViews>
  <sheets>
    <sheet name="Raw Data" sheetId="2" r:id="rId1"/>
    <sheet name="Analysis" sheetId="1" r:id="rId2"/>
  </sheets>
  <definedNames>
    <definedName name="_xlnm.Print_Area" localSheetId="1">Analysis!$A$1:$H$54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1" l="1"/>
  <c r="B44" i="1"/>
  <c r="A49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0" i="1"/>
  <c r="B41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K42" i="2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F42" i="2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P6" i="2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42" i="2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H44" i="1" l="1"/>
  <c r="G44" i="1"/>
  <c r="E44" i="1"/>
  <c r="F44" i="1"/>
  <c r="D44" i="1"/>
  <c r="C44" i="1"/>
  <c r="B45" i="1"/>
  <c r="C45" i="1"/>
  <c r="E45" i="1"/>
  <c r="F45" i="1"/>
  <c r="G45" i="1"/>
  <c r="H45" i="1"/>
  <c r="H49" i="1"/>
  <c r="F49" i="1"/>
  <c r="D49" i="1"/>
  <c r="E49" i="1"/>
  <c r="G49" i="1"/>
  <c r="C49" i="1"/>
  <c r="C42" i="1"/>
  <c r="D42" i="1"/>
  <c r="E42" i="1"/>
  <c r="F42" i="1"/>
  <c r="G42" i="1"/>
  <c r="H42" i="1"/>
  <c r="C43" i="1"/>
  <c r="D43" i="1"/>
  <c r="E43" i="1"/>
  <c r="F43" i="1"/>
  <c r="G43" i="1"/>
  <c r="H43" i="1"/>
  <c r="D45" i="1"/>
  <c r="B43" i="1"/>
  <c r="B42" i="1"/>
  <c r="D50" i="1" l="1"/>
  <c r="G46" i="1"/>
  <c r="F50" i="1"/>
  <c r="C46" i="1"/>
  <c r="C50" i="1"/>
  <c r="D46" i="1"/>
  <c r="E46" i="1"/>
  <c r="H46" i="1"/>
  <c r="H50" i="1"/>
  <c r="G50" i="1"/>
  <c r="F46" i="1"/>
  <c r="B46" i="1"/>
  <c r="E50" i="1"/>
</calcChain>
</file>

<file path=xl/sharedStrings.xml><?xml version="1.0" encoding="utf-8"?>
<sst xmlns="http://schemas.openxmlformats.org/spreadsheetml/2006/main" count="102" uniqueCount="45">
  <si>
    <t>Average</t>
  </si>
  <si>
    <t>Std Dev</t>
  </si>
  <si>
    <t>C.V. (%)</t>
  </si>
  <si>
    <t>Dosimeter</t>
  </si>
  <si>
    <t>Number</t>
  </si>
  <si>
    <t>Technician Name:</t>
  </si>
  <si>
    <t>Date Measured:</t>
  </si>
  <si>
    <t>Dosimeter Batch:</t>
  </si>
  <si>
    <t>Date Received:</t>
  </si>
  <si>
    <t>Quantity Received:</t>
  </si>
  <si>
    <t>Assigned Stock ID:</t>
  </si>
  <si>
    <t>Spectophotometer ID:</t>
  </si>
  <si>
    <t>Wavelength(nm):</t>
  </si>
  <si>
    <t>Instrument Calibrated?:</t>
  </si>
  <si>
    <t>Min</t>
  </si>
  <si>
    <t>Max</t>
  </si>
  <si>
    <t>Current Stock</t>
  </si>
  <si>
    <t>New Stock</t>
  </si>
  <si>
    <t>Low Dose (kGy)</t>
  </si>
  <si>
    <t>Med Dose (kGy)</t>
  </si>
  <si>
    <t>High Dose (kGy)</t>
  </si>
  <si>
    <t>Analysis of Stock Response Comparison Data</t>
  </si>
  <si>
    <t>Absorbance (Ao)</t>
  </si>
  <si>
    <t>Initial Absorbance Analysis</t>
  </si>
  <si>
    <t>Comparison Against Batch Baseline</t>
  </si>
  <si>
    <t>Pass/Fail?</t>
  </si>
  <si>
    <r>
      <t xml:space="preserve">New Stock Dose Average within </t>
    </r>
    <r>
      <rPr>
        <b/>
        <sz val="9"/>
        <rFont val="Arial"/>
        <family val="2"/>
      </rPr>
      <t>±</t>
    </r>
    <r>
      <rPr>
        <b/>
        <sz val="9"/>
        <rFont val="Garamond"/>
        <family val="1"/>
      </rPr>
      <t>2 Standard Deviations from Current Stock Dose Average?</t>
    </r>
  </si>
  <si>
    <t>Average Thickness(mm):</t>
  </si>
  <si>
    <t>Unirradiated</t>
  </si>
  <si>
    <t>ID Number</t>
  </si>
  <si>
    <t>Irradiated</t>
  </si>
  <si>
    <t>Calculated</t>
  </si>
  <si>
    <t>Dose (kGy)</t>
  </si>
  <si>
    <t>New Stock High Dose</t>
  </si>
  <si>
    <t>Current Stock High Dose</t>
  </si>
  <si>
    <t>New Stock Med. Dose</t>
  </si>
  <si>
    <t>New Stock Low Dose</t>
  </si>
  <si>
    <t>Current Stock Med. Dose</t>
  </si>
  <si>
    <t>Current Stock Low Dose</t>
  </si>
  <si>
    <t>Background Absorbance</t>
  </si>
  <si>
    <t>Date:</t>
  </si>
  <si>
    <t>Reviewed by:</t>
  </si>
  <si>
    <t>Ave. lies between 0.038 and 0.048?</t>
  </si>
  <si>
    <t>Baseline Ave. Value</t>
  </si>
  <si>
    <t>Baseline St. Dev.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</si>
</sst>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409]mmmm\ d\,\ yyyy;@"/>
    <numFmt numFmtId="166" formatCode="0.0000"/>
    <numFmt numFmtId="167" formatCode="0.0%"/>
    <numFmt numFmtId="168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Garamond"/>
      <family val="1"/>
    </font>
    <font>
      <b/>
      <sz val="9"/>
      <name val="Garamond"/>
      <family val="1"/>
    </font>
    <font>
      <sz val="9"/>
      <name val="Arial"/>
      <family val="2"/>
    </font>
    <font>
      <sz val="9"/>
      <name val="Garamond"/>
      <family val="1"/>
    </font>
    <font>
      <b/>
      <sz val="9"/>
      <name val="Arial"/>
      <family val="2"/>
    </font>
    <font>
      <b/>
      <sz val="12"/>
      <name val="Garamond"/>
      <family val="1"/>
    </font>
    <font>
      <sz val="12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 applyAlignment="1" applyProtection="1"/>
    <xf numFmtId="0" fontId="4" fillId="0" borderId="0" xfId="0" applyFont="1" applyBorder="1" applyAlignment="1" applyProtection="1">
      <alignment horizontal="right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4" fontId="5" fillId="0" borderId="24" xfId="0" applyNumberFormat="1" applyFont="1" applyBorder="1" applyAlignment="1" applyProtection="1">
      <alignment horizontal="center"/>
      <protection locked="0"/>
    </xf>
    <xf numFmtId="164" fontId="5" fillId="0" borderId="24" xfId="0" applyNumberFormat="1" applyFont="1" applyBorder="1" applyAlignment="1" applyProtection="1">
      <alignment horizontal="center"/>
    </xf>
    <xf numFmtId="164" fontId="5" fillId="0" borderId="23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/>
    <xf numFmtId="0" fontId="4" fillId="4" borderId="19" xfId="0" applyFont="1" applyFill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/>
    </xf>
    <xf numFmtId="0" fontId="4" fillId="4" borderId="25" xfId="0" applyFont="1" applyFill="1" applyBorder="1" applyAlignment="1" applyProtection="1">
      <alignment horizontal="center"/>
    </xf>
    <xf numFmtId="0" fontId="4" fillId="4" borderId="21" xfId="0" applyFont="1" applyFill="1" applyBorder="1" applyAlignment="1" applyProtection="1">
      <alignment horizontal="center"/>
    </xf>
    <xf numFmtId="0" fontId="4" fillId="4" borderId="22" xfId="0" applyFont="1" applyFill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center"/>
    </xf>
    <xf numFmtId="0" fontId="4" fillId="4" borderId="28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164" fontId="5" fillId="0" borderId="20" xfId="0" applyNumberFormat="1" applyFont="1" applyBorder="1" applyAlignment="1" applyProtection="1">
      <alignment horizontal="center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</xf>
    <xf numFmtId="0" fontId="4" fillId="4" borderId="31" xfId="0" applyFont="1" applyFill="1" applyBorder="1" applyAlignment="1" applyProtection="1">
      <alignment horizontal="center"/>
    </xf>
    <xf numFmtId="0" fontId="4" fillId="4" borderId="30" xfId="0" applyFont="1" applyFill="1" applyBorder="1" applyAlignment="1" applyProtection="1">
      <alignment horizontal="center"/>
    </xf>
    <xf numFmtId="0" fontId="4" fillId="4" borderId="2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164" fontId="5" fillId="0" borderId="25" xfId="0" applyNumberFormat="1" applyFont="1" applyBorder="1" applyAlignment="1" applyProtection="1">
      <alignment horizontal="center"/>
      <protection locked="0"/>
    </xf>
    <xf numFmtId="164" fontId="5" fillId="0" borderId="5" xfId="0" applyNumberFormat="1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</xf>
    <xf numFmtId="9" fontId="5" fillId="0" borderId="6" xfId="1" applyFont="1" applyBorder="1" applyAlignment="1" applyProtection="1">
      <alignment horizontal="center"/>
    </xf>
    <xf numFmtId="2" fontId="5" fillId="0" borderId="7" xfId="0" applyNumberFormat="1" applyFont="1" applyBorder="1" applyAlignment="1" applyProtection="1">
      <alignment horizontal="center"/>
    </xf>
    <xf numFmtId="2" fontId="5" fillId="0" borderId="5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4" fillId="8" borderId="41" xfId="0" applyFont="1" applyFill="1" applyBorder="1" applyAlignment="1" applyProtection="1">
      <alignment horizontal="center"/>
    </xf>
    <xf numFmtId="0" fontId="4" fillId="8" borderId="27" xfId="0" applyFont="1" applyFill="1" applyBorder="1" applyAlignment="1" applyProtection="1">
      <alignment horizontal="center"/>
    </xf>
    <xf numFmtId="0" fontId="4" fillId="8" borderId="25" xfId="0" applyFont="1" applyFill="1" applyBorder="1" applyAlignment="1" applyProtection="1">
      <alignment horizontal="center"/>
    </xf>
    <xf numFmtId="0" fontId="4" fillId="8" borderId="1" xfId="0" applyFont="1" applyFill="1" applyBorder="1" applyAlignment="1" applyProtection="1">
      <alignment horizontal="center"/>
    </xf>
    <xf numFmtId="0" fontId="0" fillId="0" borderId="0" xfId="0" applyProtection="1"/>
    <xf numFmtId="0" fontId="4" fillId="0" borderId="30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center"/>
      <protection locked="0"/>
    </xf>
    <xf numFmtId="168" fontId="0" fillId="0" borderId="20" xfId="0" applyNumberFormat="1" applyBorder="1" applyProtection="1">
      <protection locked="0"/>
    </xf>
    <xf numFmtId="49" fontId="4" fillId="0" borderId="15" xfId="0" applyNumberFormat="1" applyFont="1" applyBorder="1" applyAlignment="1" applyProtection="1">
      <alignment horizontal="center"/>
      <protection locked="0"/>
    </xf>
    <xf numFmtId="168" fontId="0" fillId="0" borderId="24" xfId="0" applyNumberFormat="1" applyBorder="1" applyProtection="1">
      <protection locked="0"/>
    </xf>
    <xf numFmtId="49" fontId="4" fillId="0" borderId="28" xfId="0" applyNumberFormat="1" applyFont="1" applyBorder="1" applyAlignment="1" applyProtection="1">
      <alignment horizontal="center"/>
      <protection locked="0"/>
    </xf>
    <xf numFmtId="168" fontId="0" fillId="0" borderId="6" xfId="0" applyNumberFormat="1" applyBorder="1" applyProtection="1">
      <protection locked="0"/>
    </xf>
    <xf numFmtId="0" fontId="5" fillId="0" borderId="0" xfId="0" applyFont="1" applyBorder="1" applyAlignment="1" applyProtection="1">
      <alignment horizontal="left"/>
    </xf>
    <xf numFmtId="166" fontId="5" fillId="0" borderId="0" xfId="0" applyNumberFormat="1" applyFont="1" applyBorder="1" applyAlignment="1" applyProtection="1">
      <alignment horizontal="left"/>
    </xf>
    <xf numFmtId="0" fontId="4" fillId="0" borderId="23" xfId="0" applyFont="1" applyBorder="1" applyAlignment="1" applyProtection="1">
      <alignment horizontal="center"/>
    </xf>
    <xf numFmtId="168" fontId="5" fillId="0" borderId="13" xfId="0" applyNumberFormat="1" applyFont="1" applyBorder="1" applyAlignment="1" applyProtection="1">
      <alignment horizontal="center" vertical="center"/>
    </xf>
    <xf numFmtId="168" fontId="5" fillId="0" borderId="9" xfId="0" applyNumberFormat="1" applyFont="1" applyBorder="1" applyAlignment="1" applyProtection="1">
      <alignment horizontal="center" vertical="center"/>
    </xf>
    <xf numFmtId="168" fontId="5" fillId="0" borderId="15" xfId="0" applyNumberFormat="1" applyFont="1" applyBorder="1" applyAlignment="1" applyProtection="1">
      <alignment horizontal="center" vertical="center"/>
    </xf>
    <xf numFmtId="168" fontId="5" fillId="0" borderId="0" xfId="0" applyNumberFormat="1" applyFont="1" applyBorder="1" applyAlignment="1" applyProtection="1">
      <alignment horizontal="center" vertical="center"/>
    </xf>
    <xf numFmtId="168" fontId="5" fillId="0" borderId="35" xfId="0" applyNumberFormat="1" applyFont="1" applyBorder="1" applyAlignment="1" applyProtection="1">
      <alignment horizontal="center" vertical="center"/>
    </xf>
    <xf numFmtId="168" fontId="5" fillId="0" borderId="18" xfId="0" applyNumberFormat="1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4" fontId="5" fillId="4" borderId="1" xfId="0" applyNumberFormat="1" applyFont="1" applyFill="1" applyBorder="1" applyAlignment="1" applyProtection="1">
      <alignment horizontal="center"/>
    </xf>
    <xf numFmtId="2" fontId="5" fillId="4" borderId="5" xfId="0" applyNumberFormat="1" applyFont="1" applyFill="1" applyBorder="1" applyAlignment="1" applyProtection="1">
      <alignment horizontal="center"/>
    </xf>
    <xf numFmtId="168" fontId="5" fillId="4" borderId="9" xfId="0" applyNumberFormat="1" applyFont="1" applyFill="1" applyBorder="1" applyAlignment="1" applyProtection="1">
      <alignment horizontal="center" vertical="center"/>
    </xf>
    <xf numFmtId="168" fontId="5" fillId="4" borderId="0" xfId="0" applyNumberFormat="1" applyFont="1" applyFill="1" applyBorder="1" applyAlignment="1" applyProtection="1">
      <alignment horizontal="center" vertical="center"/>
    </xf>
    <xf numFmtId="168" fontId="5" fillId="4" borderId="18" xfId="0" applyNumberFormat="1" applyFont="1" applyFill="1" applyBorder="1" applyAlignment="1" applyProtection="1">
      <alignment horizontal="center" vertical="center"/>
    </xf>
    <xf numFmtId="168" fontId="5" fillId="4" borderId="10" xfId="0" applyNumberFormat="1" applyFont="1" applyFill="1" applyBorder="1" applyAlignment="1" applyProtection="1">
      <alignment horizontal="center" vertical="center"/>
    </xf>
    <xf numFmtId="168" fontId="5" fillId="4" borderId="16" xfId="0" applyNumberFormat="1" applyFont="1" applyFill="1" applyBorder="1" applyAlignment="1" applyProtection="1">
      <alignment horizontal="center" vertical="center"/>
    </xf>
    <xf numFmtId="168" fontId="5" fillId="4" borderId="36" xfId="0" applyNumberFormat="1" applyFont="1" applyFill="1" applyBorder="1" applyAlignment="1" applyProtection="1">
      <alignment horizontal="center" vertical="center"/>
    </xf>
    <xf numFmtId="164" fontId="5" fillId="4" borderId="24" xfId="0" applyNumberFormat="1" applyFont="1" applyFill="1" applyBorder="1" applyAlignment="1" applyProtection="1">
      <alignment horizontal="center"/>
    </xf>
    <xf numFmtId="2" fontId="5" fillId="4" borderId="6" xfId="0" applyNumberFormat="1" applyFont="1" applyFill="1" applyBorder="1" applyAlignment="1" applyProtection="1">
      <alignment horizontal="center"/>
    </xf>
    <xf numFmtId="164" fontId="6" fillId="0" borderId="4" xfId="0" applyNumberFormat="1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right"/>
    </xf>
    <xf numFmtId="0" fontId="4" fillId="0" borderId="4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9" borderId="43" xfId="0" applyFont="1" applyFill="1" applyBorder="1" applyAlignment="1" applyProtection="1">
      <alignment horizontal="center"/>
    </xf>
    <xf numFmtId="0" fontId="4" fillId="9" borderId="45" xfId="0" applyFont="1" applyFill="1" applyBorder="1" applyAlignment="1" applyProtection="1">
      <alignment horizontal="center"/>
    </xf>
    <xf numFmtId="0" fontId="4" fillId="9" borderId="4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 applyProtection="1">
      <alignment horizontal="center" vertical="center"/>
    </xf>
    <xf numFmtId="0" fontId="4" fillId="9" borderId="3" xfId="0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4" fillId="0" borderId="7" xfId="0" applyFont="1" applyBorder="1" applyAlignment="1" applyProtection="1">
      <alignment horizontal="center"/>
      <protection locked="0"/>
    </xf>
    <xf numFmtId="0" fontId="10" fillId="6" borderId="32" xfId="0" applyFont="1" applyFill="1" applyBorder="1" applyAlignment="1" applyProtection="1">
      <alignment horizontal="center"/>
    </xf>
    <xf numFmtId="0" fontId="10" fillId="6" borderId="33" xfId="0" applyFont="1" applyFill="1" applyBorder="1" applyAlignment="1" applyProtection="1">
      <alignment horizontal="center"/>
    </xf>
    <xf numFmtId="0" fontId="10" fillId="6" borderId="34" xfId="0" applyFont="1" applyFill="1" applyBorder="1" applyAlignment="1" applyProtection="1">
      <alignment horizontal="center"/>
    </xf>
    <xf numFmtId="0" fontId="10" fillId="5" borderId="32" xfId="0" applyFont="1" applyFill="1" applyBorder="1" applyAlignment="1" applyProtection="1">
      <alignment horizontal="center"/>
    </xf>
    <xf numFmtId="0" fontId="10" fillId="5" borderId="33" xfId="0" applyFont="1" applyFill="1" applyBorder="1" applyAlignment="1" applyProtection="1">
      <alignment horizontal="center"/>
    </xf>
    <xf numFmtId="0" fontId="10" fillId="5" borderId="34" xfId="0" applyFont="1" applyFill="1" applyBorder="1" applyAlignment="1" applyProtection="1">
      <alignment horizontal="center"/>
    </xf>
    <xf numFmtId="0" fontId="10" fillId="7" borderId="32" xfId="0" applyFont="1" applyFill="1" applyBorder="1" applyAlignment="1" applyProtection="1">
      <alignment horizontal="center"/>
    </xf>
    <xf numFmtId="0" fontId="10" fillId="7" borderId="33" xfId="0" applyFont="1" applyFill="1" applyBorder="1" applyAlignment="1" applyProtection="1">
      <alignment horizontal="center"/>
    </xf>
    <xf numFmtId="0" fontId="10" fillId="7" borderId="34" xfId="0" applyFont="1" applyFill="1" applyBorder="1" applyAlignment="1" applyProtection="1">
      <alignment horizontal="center"/>
    </xf>
    <xf numFmtId="167" fontId="5" fillId="0" borderId="17" xfId="1" applyNumberFormat="1" applyFont="1" applyBorder="1" applyAlignment="1" applyProtection="1">
      <alignment horizontal="left"/>
    </xf>
    <xf numFmtId="0" fontId="9" fillId="0" borderId="18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right"/>
      <protection locked="0"/>
    </xf>
    <xf numFmtId="165" fontId="9" fillId="0" borderId="18" xfId="0" applyNumberFormat="1" applyFont="1" applyBorder="1" applyAlignment="1" applyProtection="1">
      <alignment horizontal="right"/>
      <protection locked="0"/>
    </xf>
    <xf numFmtId="165" fontId="9" fillId="0" borderId="11" xfId="0" applyNumberFormat="1" applyFont="1" applyBorder="1" applyAlignment="1" applyProtection="1">
      <alignment horizontal="left"/>
      <protection locked="0"/>
    </xf>
    <xf numFmtId="166" fontId="9" fillId="0" borderId="11" xfId="0" applyNumberFormat="1" applyFont="1" applyBorder="1" applyAlignment="1" applyProtection="1">
      <alignment horizontal="left"/>
      <protection locked="0"/>
    </xf>
    <xf numFmtId="164" fontId="4" fillId="3" borderId="14" xfId="0" applyNumberFormat="1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9" fillId="0" borderId="11" xfId="0" applyFont="1" applyBorder="1" applyAlignment="1" applyProtection="1">
      <alignment horizontal="left"/>
      <protection locked="0"/>
    </xf>
    <xf numFmtId="164" fontId="4" fillId="2" borderId="13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/>
    </xf>
    <xf numFmtId="0" fontId="4" fillId="2" borderId="37" xfId="0" applyFont="1" applyFill="1" applyBorder="1" applyAlignment="1" applyProtection="1">
      <alignment horizontal="center"/>
    </xf>
    <xf numFmtId="0" fontId="4" fillId="2" borderId="38" xfId="0" applyFont="1" applyFill="1" applyBorder="1" applyAlignment="1" applyProtection="1">
      <alignment horizontal="center"/>
    </xf>
    <xf numFmtId="0" fontId="4" fillId="3" borderId="14" xfId="0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0" fontId="6" fillId="0" borderId="39" xfId="0" applyFont="1" applyBorder="1" applyAlignment="1" applyProtection="1">
      <alignment horizontal="center"/>
    </xf>
    <xf numFmtId="0" fontId="6" fillId="0" borderId="40" xfId="0" applyFont="1" applyBorder="1" applyAlignment="1" applyProtection="1">
      <alignment horizontal="center"/>
    </xf>
    <xf numFmtId="0" fontId="4" fillId="3" borderId="37" xfId="0" applyFont="1" applyFill="1" applyBorder="1" applyAlignment="1" applyProtection="1">
      <alignment horizontal="center"/>
    </xf>
    <xf numFmtId="0" fontId="4" fillId="3" borderId="38" xfId="0" applyFont="1" applyFill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"/>
  <sheetViews>
    <sheetView tabSelected="1" zoomScaleNormal="100" workbookViewId="0">
      <selection activeCell="R17" sqref="R17"/>
    </sheetView>
  </sheetViews>
  <sheetFormatPr defaultRowHeight="12.75" x14ac:dyDescent="0.2"/>
  <cols>
    <col min="1" max="1" width="8.5703125" style="46" customWidth="1"/>
    <col min="2" max="2" width="12.140625" style="46" customWidth="1"/>
    <col min="3" max="3" width="13.5703125" style="46" customWidth="1"/>
    <col min="4" max="4" width="9.85546875" style="46" customWidth="1"/>
    <col min="5" max="5" width="3.5703125" style="46" customWidth="1"/>
    <col min="6" max="6" width="8.5703125" style="46" customWidth="1"/>
    <col min="7" max="7" width="12.140625" style="46" customWidth="1"/>
    <col min="8" max="8" width="13.5703125" style="46" customWidth="1"/>
    <col min="9" max="9" width="9.85546875" style="46" customWidth="1"/>
    <col min="10" max="10" width="3.5703125" style="46" customWidth="1"/>
    <col min="11" max="11" width="8.5703125" style="46" customWidth="1"/>
    <col min="12" max="12" width="12.140625" style="46" customWidth="1"/>
    <col min="13" max="13" width="13.5703125" style="46" customWidth="1"/>
    <col min="14" max="14" width="9.85546875" style="46" customWidth="1"/>
    <col min="15" max="15" width="3.5703125" style="46" customWidth="1"/>
    <col min="16" max="16" width="8.5703125" style="46" customWidth="1"/>
    <col min="17" max="17" width="12.140625" style="46" customWidth="1"/>
    <col min="18" max="18" width="13.5703125" style="46" customWidth="1"/>
    <col min="19" max="19" width="9.85546875" style="46" customWidth="1"/>
    <col min="20" max="20" width="3.5703125" style="46" customWidth="1"/>
    <col min="21" max="21" width="8.5703125" style="46" customWidth="1"/>
    <col min="22" max="22" width="12.140625" style="46" customWidth="1"/>
    <col min="23" max="23" width="13.5703125" style="46" customWidth="1"/>
    <col min="24" max="24" width="9.85546875" style="46" customWidth="1"/>
    <col min="25" max="25" width="3.5703125" style="46" customWidth="1"/>
    <col min="26" max="26" width="8.5703125" style="46" customWidth="1"/>
    <col min="27" max="27" width="12.140625" style="46" customWidth="1"/>
    <col min="28" max="28" width="13.5703125" style="46" customWidth="1"/>
    <col min="29" max="29" width="9.85546875" style="46" customWidth="1"/>
    <col min="30" max="16384" width="9.140625" style="46"/>
  </cols>
  <sheetData>
    <row r="1" spans="1:19" ht="7.5" customHeight="1" thickBot="1" x14ac:dyDescent="0.25"/>
    <row r="2" spans="1:19" ht="13.5" thickBot="1" x14ac:dyDescent="0.25">
      <c r="A2" s="97" t="s">
        <v>38</v>
      </c>
      <c r="B2" s="98"/>
      <c r="C2" s="98"/>
      <c r="D2" s="99"/>
      <c r="F2" s="94" t="s">
        <v>36</v>
      </c>
      <c r="G2" s="95"/>
      <c r="H2" s="95"/>
      <c r="I2" s="96"/>
      <c r="K2" s="97" t="s">
        <v>37</v>
      </c>
      <c r="L2" s="98"/>
      <c r="M2" s="98"/>
      <c r="N2" s="99"/>
      <c r="P2" s="94" t="s">
        <v>35</v>
      </c>
      <c r="Q2" s="95"/>
      <c r="R2" s="95"/>
      <c r="S2" s="96"/>
    </row>
    <row r="3" spans="1:19" x14ac:dyDescent="0.2">
      <c r="A3" s="32" t="s">
        <v>3</v>
      </c>
      <c r="B3" s="25" t="s">
        <v>3</v>
      </c>
      <c r="C3" s="20" t="s">
        <v>30</v>
      </c>
      <c r="D3" s="19" t="s">
        <v>31</v>
      </c>
      <c r="F3" s="32" t="s">
        <v>3</v>
      </c>
      <c r="G3" s="25" t="s">
        <v>3</v>
      </c>
      <c r="H3" s="20" t="s">
        <v>30</v>
      </c>
      <c r="I3" s="19" t="s">
        <v>31</v>
      </c>
      <c r="K3" s="32" t="s">
        <v>3</v>
      </c>
      <c r="L3" s="25" t="s">
        <v>3</v>
      </c>
      <c r="M3" s="20" t="s">
        <v>30</v>
      </c>
      <c r="N3" s="19" t="s">
        <v>31</v>
      </c>
      <c r="P3" s="32" t="s">
        <v>3</v>
      </c>
      <c r="Q3" s="25" t="s">
        <v>3</v>
      </c>
      <c r="R3" s="20" t="s">
        <v>30</v>
      </c>
      <c r="S3" s="19" t="s">
        <v>31</v>
      </c>
    </row>
    <row r="4" spans="1:19" ht="13.5" thickBot="1" x14ac:dyDescent="0.25">
      <c r="A4" s="31" t="s">
        <v>4</v>
      </c>
      <c r="B4" s="26" t="s">
        <v>29</v>
      </c>
      <c r="C4" s="34" t="s">
        <v>22</v>
      </c>
      <c r="D4" s="27" t="s">
        <v>32</v>
      </c>
      <c r="F4" s="31" t="s">
        <v>4</v>
      </c>
      <c r="G4" s="26" t="s">
        <v>29</v>
      </c>
      <c r="H4" s="34" t="s">
        <v>22</v>
      </c>
      <c r="I4" s="27" t="s">
        <v>32</v>
      </c>
      <c r="K4" s="31" t="s">
        <v>4</v>
      </c>
      <c r="L4" s="26" t="s">
        <v>29</v>
      </c>
      <c r="M4" s="34" t="s">
        <v>22</v>
      </c>
      <c r="N4" s="27" t="s">
        <v>32</v>
      </c>
      <c r="P4" s="31" t="s">
        <v>4</v>
      </c>
      <c r="Q4" s="26" t="s">
        <v>29</v>
      </c>
      <c r="R4" s="34" t="s">
        <v>22</v>
      </c>
      <c r="S4" s="27" t="s">
        <v>32</v>
      </c>
    </row>
    <row r="5" spans="1:19" x14ac:dyDescent="0.2">
      <c r="A5" s="47">
        <v>1</v>
      </c>
      <c r="B5" s="49"/>
      <c r="C5" s="35"/>
      <c r="D5" s="50"/>
      <c r="F5" s="47">
        <v>1</v>
      </c>
      <c r="G5" s="49"/>
      <c r="H5" s="35"/>
      <c r="I5" s="50"/>
      <c r="K5" s="47">
        <v>1</v>
      </c>
      <c r="L5" s="49"/>
      <c r="M5" s="35"/>
      <c r="N5" s="50"/>
      <c r="P5" s="47">
        <v>1</v>
      </c>
      <c r="Q5" s="49"/>
      <c r="R5" s="35"/>
      <c r="S5" s="50"/>
    </row>
    <row r="6" spans="1:19" x14ac:dyDescent="0.2">
      <c r="A6" s="47">
        <f t="shared" ref="A6:A33" si="0">A5+1</f>
        <v>2</v>
      </c>
      <c r="B6" s="51"/>
      <c r="C6" s="3"/>
      <c r="D6" s="52"/>
      <c r="F6" s="47">
        <f t="shared" ref="F6:F33" si="1">F5+1</f>
        <v>2</v>
      </c>
      <c r="G6" s="51"/>
      <c r="H6" s="3"/>
      <c r="I6" s="52"/>
      <c r="K6" s="47">
        <f t="shared" ref="K6:K33" si="2">K5+1</f>
        <v>2</v>
      </c>
      <c r="L6" s="51"/>
      <c r="M6" s="3"/>
      <c r="N6" s="52"/>
      <c r="P6" s="47">
        <f t="shared" ref="P6:P33" si="3">P5+1</f>
        <v>2</v>
      </c>
      <c r="Q6" s="51"/>
      <c r="R6" s="3"/>
      <c r="S6" s="52"/>
    </row>
    <row r="7" spans="1:19" x14ac:dyDescent="0.2">
      <c r="A7" s="47">
        <f t="shared" si="0"/>
        <v>3</v>
      </c>
      <c r="B7" s="51"/>
      <c r="C7" s="3"/>
      <c r="D7" s="52"/>
      <c r="F7" s="47">
        <f t="shared" si="1"/>
        <v>3</v>
      </c>
      <c r="G7" s="51"/>
      <c r="H7" s="3"/>
      <c r="I7" s="52"/>
      <c r="K7" s="47">
        <f t="shared" si="2"/>
        <v>3</v>
      </c>
      <c r="L7" s="51"/>
      <c r="M7" s="3"/>
      <c r="N7" s="52"/>
      <c r="P7" s="47">
        <f t="shared" si="3"/>
        <v>3</v>
      </c>
      <c r="Q7" s="51"/>
      <c r="R7" s="3"/>
      <c r="S7" s="52"/>
    </row>
    <row r="8" spans="1:19" x14ac:dyDescent="0.2">
      <c r="A8" s="47">
        <f t="shared" si="0"/>
        <v>4</v>
      </c>
      <c r="B8" s="51"/>
      <c r="C8" s="3"/>
      <c r="D8" s="52"/>
      <c r="F8" s="47">
        <f t="shared" si="1"/>
        <v>4</v>
      </c>
      <c r="G8" s="51"/>
      <c r="H8" s="3"/>
      <c r="I8" s="52"/>
      <c r="K8" s="47">
        <f t="shared" si="2"/>
        <v>4</v>
      </c>
      <c r="L8" s="51"/>
      <c r="M8" s="3"/>
      <c r="N8" s="52"/>
      <c r="P8" s="47">
        <f t="shared" si="3"/>
        <v>4</v>
      </c>
      <c r="Q8" s="51"/>
      <c r="R8" s="3"/>
      <c r="S8" s="52"/>
    </row>
    <row r="9" spans="1:19" x14ac:dyDescent="0.2">
      <c r="A9" s="47">
        <f t="shared" si="0"/>
        <v>5</v>
      </c>
      <c r="B9" s="51"/>
      <c r="C9" s="3"/>
      <c r="D9" s="52"/>
      <c r="F9" s="47">
        <f t="shared" si="1"/>
        <v>5</v>
      </c>
      <c r="G9" s="51"/>
      <c r="H9" s="3"/>
      <c r="I9" s="52"/>
      <c r="K9" s="47">
        <f t="shared" si="2"/>
        <v>5</v>
      </c>
      <c r="L9" s="51"/>
      <c r="M9" s="3"/>
      <c r="N9" s="52"/>
      <c r="P9" s="47">
        <f t="shared" si="3"/>
        <v>5</v>
      </c>
      <c r="Q9" s="51"/>
      <c r="R9" s="3"/>
      <c r="S9" s="52"/>
    </row>
    <row r="10" spans="1:19" x14ac:dyDescent="0.2">
      <c r="A10" s="47">
        <f t="shared" si="0"/>
        <v>6</v>
      </c>
      <c r="B10" s="51"/>
      <c r="C10" s="3"/>
      <c r="D10" s="52"/>
      <c r="F10" s="47">
        <f t="shared" si="1"/>
        <v>6</v>
      </c>
      <c r="G10" s="51"/>
      <c r="H10" s="3"/>
      <c r="I10" s="52"/>
      <c r="K10" s="47">
        <f t="shared" si="2"/>
        <v>6</v>
      </c>
      <c r="L10" s="51"/>
      <c r="M10" s="3"/>
      <c r="N10" s="52"/>
      <c r="P10" s="47">
        <f t="shared" si="3"/>
        <v>6</v>
      </c>
      <c r="Q10" s="51"/>
      <c r="R10" s="3"/>
      <c r="S10" s="52"/>
    </row>
    <row r="11" spans="1:19" x14ac:dyDescent="0.2">
      <c r="A11" s="47">
        <f t="shared" si="0"/>
        <v>7</v>
      </c>
      <c r="B11" s="51"/>
      <c r="C11" s="3"/>
      <c r="D11" s="52"/>
      <c r="F11" s="47">
        <f t="shared" si="1"/>
        <v>7</v>
      </c>
      <c r="G11" s="51"/>
      <c r="H11" s="3"/>
      <c r="I11" s="52"/>
      <c r="K11" s="47">
        <f t="shared" si="2"/>
        <v>7</v>
      </c>
      <c r="L11" s="51"/>
      <c r="M11" s="3"/>
      <c r="N11" s="52"/>
      <c r="P11" s="47">
        <f t="shared" si="3"/>
        <v>7</v>
      </c>
      <c r="Q11" s="51"/>
      <c r="R11" s="3"/>
      <c r="S11" s="52"/>
    </row>
    <row r="12" spans="1:19" x14ac:dyDescent="0.2">
      <c r="A12" s="47">
        <f t="shared" si="0"/>
        <v>8</v>
      </c>
      <c r="B12" s="51"/>
      <c r="C12" s="3"/>
      <c r="D12" s="52"/>
      <c r="F12" s="47">
        <f t="shared" si="1"/>
        <v>8</v>
      </c>
      <c r="G12" s="51"/>
      <c r="H12" s="3"/>
      <c r="I12" s="52"/>
      <c r="K12" s="47">
        <f t="shared" si="2"/>
        <v>8</v>
      </c>
      <c r="L12" s="51"/>
      <c r="M12" s="3"/>
      <c r="N12" s="52"/>
      <c r="P12" s="47">
        <f t="shared" si="3"/>
        <v>8</v>
      </c>
      <c r="Q12" s="51"/>
      <c r="R12" s="3"/>
      <c r="S12" s="52"/>
    </row>
    <row r="13" spans="1:19" x14ac:dyDescent="0.2">
      <c r="A13" s="47">
        <f t="shared" si="0"/>
        <v>9</v>
      </c>
      <c r="B13" s="51"/>
      <c r="C13" s="3"/>
      <c r="D13" s="52"/>
      <c r="F13" s="47">
        <f t="shared" si="1"/>
        <v>9</v>
      </c>
      <c r="G13" s="51"/>
      <c r="H13" s="3"/>
      <c r="I13" s="52"/>
      <c r="K13" s="47">
        <f t="shared" si="2"/>
        <v>9</v>
      </c>
      <c r="L13" s="51"/>
      <c r="M13" s="3"/>
      <c r="N13" s="52"/>
      <c r="P13" s="47">
        <f t="shared" si="3"/>
        <v>9</v>
      </c>
      <c r="Q13" s="51"/>
      <c r="R13" s="3"/>
      <c r="S13" s="52"/>
    </row>
    <row r="14" spans="1:19" x14ac:dyDescent="0.2">
      <c r="A14" s="47">
        <f t="shared" si="0"/>
        <v>10</v>
      </c>
      <c r="B14" s="51"/>
      <c r="C14" s="3"/>
      <c r="D14" s="52"/>
      <c r="F14" s="47">
        <f t="shared" si="1"/>
        <v>10</v>
      </c>
      <c r="G14" s="51"/>
      <c r="H14" s="3"/>
      <c r="I14" s="52"/>
      <c r="K14" s="47">
        <f t="shared" si="2"/>
        <v>10</v>
      </c>
      <c r="L14" s="51"/>
      <c r="M14" s="3"/>
      <c r="N14" s="52"/>
      <c r="P14" s="47">
        <f t="shared" si="3"/>
        <v>10</v>
      </c>
      <c r="Q14" s="51"/>
      <c r="R14" s="3"/>
      <c r="S14" s="52"/>
    </row>
    <row r="15" spans="1:19" x14ac:dyDescent="0.2">
      <c r="A15" s="47">
        <f t="shared" si="0"/>
        <v>11</v>
      </c>
      <c r="B15" s="51"/>
      <c r="C15" s="3"/>
      <c r="D15" s="52"/>
      <c r="F15" s="47">
        <f t="shared" si="1"/>
        <v>11</v>
      </c>
      <c r="G15" s="51"/>
      <c r="H15" s="3"/>
      <c r="I15" s="52"/>
      <c r="K15" s="47">
        <f t="shared" si="2"/>
        <v>11</v>
      </c>
      <c r="L15" s="51"/>
      <c r="M15" s="3"/>
      <c r="N15" s="52"/>
      <c r="P15" s="47">
        <f t="shared" si="3"/>
        <v>11</v>
      </c>
      <c r="Q15" s="51"/>
      <c r="R15" s="3"/>
      <c r="S15" s="52"/>
    </row>
    <row r="16" spans="1:19" x14ac:dyDescent="0.2">
      <c r="A16" s="47">
        <f t="shared" si="0"/>
        <v>12</v>
      </c>
      <c r="B16" s="51"/>
      <c r="C16" s="3"/>
      <c r="D16" s="52"/>
      <c r="F16" s="47">
        <f t="shared" si="1"/>
        <v>12</v>
      </c>
      <c r="G16" s="51"/>
      <c r="H16" s="3"/>
      <c r="I16" s="52"/>
      <c r="K16" s="47">
        <f t="shared" si="2"/>
        <v>12</v>
      </c>
      <c r="L16" s="51"/>
      <c r="M16" s="3"/>
      <c r="N16" s="52"/>
      <c r="P16" s="47">
        <f t="shared" si="3"/>
        <v>12</v>
      </c>
      <c r="Q16" s="51"/>
      <c r="R16" s="3"/>
      <c r="S16" s="52"/>
    </row>
    <row r="17" spans="1:19" x14ac:dyDescent="0.2">
      <c r="A17" s="47">
        <f t="shared" si="0"/>
        <v>13</v>
      </c>
      <c r="B17" s="51"/>
      <c r="C17" s="3"/>
      <c r="D17" s="52"/>
      <c r="F17" s="47">
        <f t="shared" si="1"/>
        <v>13</v>
      </c>
      <c r="G17" s="51"/>
      <c r="H17" s="3"/>
      <c r="I17" s="52"/>
      <c r="K17" s="47">
        <f t="shared" si="2"/>
        <v>13</v>
      </c>
      <c r="L17" s="51"/>
      <c r="M17" s="3"/>
      <c r="N17" s="52"/>
      <c r="P17" s="47">
        <f t="shared" si="3"/>
        <v>13</v>
      </c>
      <c r="Q17" s="51"/>
      <c r="R17" s="3"/>
      <c r="S17" s="52"/>
    </row>
    <row r="18" spans="1:19" x14ac:dyDescent="0.2">
      <c r="A18" s="47">
        <f t="shared" si="0"/>
        <v>14</v>
      </c>
      <c r="B18" s="51"/>
      <c r="C18" s="3"/>
      <c r="D18" s="52"/>
      <c r="F18" s="47">
        <f t="shared" si="1"/>
        <v>14</v>
      </c>
      <c r="G18" s="51"/>
      <c r="H18" s="3"/>
      <c r="I18" s="52"/>
      <c r="K18" s="47">
        <f t="shared" si="2"/>
        <v>14</v>
      </c>
      <c r="L18" s="51"/>
      <c r="M18" s="3"/>
      <c r="N18" s="52"/>
      <c r="P18" s="47">
        <f t="shared" si="3"/>
        <v>14</v>
      </c>
      <c r="Q18" s="51"/>
      <c r="R18" s="3"/>
      <c r="S18" s="52"/>
    </row>
    <row r="19" spans="1:19" x14ac:dyDescent="0.2">
      <c r="A19" s="47">
        <f t="shared" si="0"/>
        <v>15</v>
      </c>
      <c r="B19" s="51"/>
      <c r="C19" s="3"/>
      <c r="D19" s="52"/>
      <c r="F19" s="47">
        <f t="shared" si="1"/>
        <v>15</v>
      </c>
      <c r="G19" s="51"/>
      <c r="H19" s="3"/>
      <c r="I19" s="52"/>
      <c r="K19" s="47">
        <f t="shared" si="2"/>
        <v>15</v>
      </c>
      <c r="L19" s="51"/>
      <c r="M19" s="3"/>
      <c r="N19" s="52"/>
      <c r="P19" s="47">
        <f t="shared" si="3"/>
        <v>15</v>
      </c>
      <c r="Q19" s="51"/>
      <c r="R19" s="3"/>
      <c r="S19" s="52"/>
    </row>
    <row r="20" spans="1:19" x14ac:dyDescent="0.2">
      <c r="A20" s="47">
        <f t="shared" si="0"/>
        <v>16</v>
      </c>
      <c r="B20" s="51"/>
      <c r="C20" s="3"/>
      <c r="D20" s="52"/>
      <c r="F20" s="47">
        <f t="shared" si="1"/>
        <v>16</v>
      </c>
      <c r="G20" s="51"/>
      <c r="H20" s="3"/>
      <c r="I20" s="52"/>
      <c r="K20" s="47">
        <f t="shared" si="2"/>
        <v>16</v>
      </c>
      <c r="L20" s="51"/>
      <c r="M20" s="3"/>
      <c r="N20" s="52"/>
      <c r="P20" s="47">
        <f t="shared" si="3"/>
        <v>16</v>
      </c>
      <c r="Q20" s="51"/>
      <c r="R20" s="3"/>
      <c r="S20" s="52"/>
    </row>
    <row r="21" spans="1:19" x14ac:dyDescent="0.2">
      <c r="A21" s="47">
        <f t="shared" si="0"/>
        <v>17</v>
      </c>
      <c r="B21" s="51"/>
      <c r="C21" s="3"/>
      <c r="D21" s="52"/>
      <c r="F21" s="47">
        <f t="shared" si="1"/>
        <v>17</v>
      </c>
      <c r="G21" s="51"/>
      <c r="H21" s="3"/>
      <c r="I21" s="52"/>
      <c r="K21" s="47">
        <f t="shared" si="2"/>
        <v>17</v>
      </c>
      <c r="L21" s="51"/>
      <c r="M21" s="3"/>
      <c r="N21" s="52"/>
      <c r="P21" s="47">
        <f t="shared" si="3"/>
        <v>17</v>
      </c>
      <c r="Q21" s="51"/>
      <c r="R21" s="3"/>
      <c r="S21" s="52"/>
    </row>
    <row r="22" spans="1:19" x14ac:dyDescent="0.2">
      <c r="A22" s="47">
        <f t="shared" si="0"/>
        <v>18</v>
      </c>
      <c r="B22" s="51"/>
      <c r="C22" s="3"/>
      <c r="D22" s="52"/>
      <c r="F22" s="47">
        <f t="shared" si="1"/>
        <v>18</v>
      </c>
      <c r="G22" s="51"/>
      <c r="H22" s="3"/>
      <c r="I22" s="52"/>
      <c r="K22" s="47">
        <f t="shared" si="2"/>
        <v>18</v>
      </c>
      <c r="L22" s="51"/>
      <c r="M22" s="3"/>
      <c r="N22" s="52"/>
      <c r="P22" s="47">
        <f t="shared" si="3"/>
        <v>18</v>
      </c>
      <c r="Q22" s="51"/>
      <c r="R22" s="3"/>
      <c r="S22" s="52"/>
    </row>
    <row r="23" spans="1:19" x14ac:dyDescent="0.2">
      <c r="A23" s="47">
        <f t="shared" si="0"/>
        <v>19</v>
      </c>
      <c r="B23" s="51"/>
      <c r="C23" s="3"/>
      <c r="D23" s="52"/>
      <c r="F23" s="47">
        <f t="shared" si="1"/>
        <v>19</v>
      </c>
      <c r="G23" s="51"/>
      <c r="H23" s="3"/>
      <c r="I23" s="52"/>
      <c r="K23" s="47">
        <f t="shared" si="2"/>
        <v>19</v>
      </c>
      <c r="L23" s="51"/>
      <c r="M23" s="3"/>
      <c r="N23" s="52"/>
      <c r="P23" s="47">
        <f t="shared" si="3"/>
        <v>19</v>
      </c>
      <c r="Q23" s="51"/>
      <c r="R23" s="3"/>
      <c r="S23" s="52"/>
    </row>
    <row r="24" spans="1:19" x14ac:dyDescent="0.2">
      <c r="A24" s="47">
        <f t="shared" si="0"/>
        <v>20</v>
      </c>
      <c r="B24" s="51"/>
      <c r="C24" s="3"/>
      <c r="D24" s="52"/>
      <c r="F24" s="47">
        <f t="shared" si="1"/>
        <v>20</v>
      </c>
      <c r="G24" s="51"/>
      <c r="H24" s="3"/>
      <c r="I24" s="52"/>
      <c r="K24" s="47">
        <f t="shared" si="2"/>
        <v>20</v>
      </c>
      <c r="L24" s="51"/>
      <c r="M24" s="3"/>
      <c r="N24" s="52"/>
      <c r="P24" s="47">
        <f t="shared" si="3"/>
        <v>20</v>
      </c>
      <c r="Q24" s="51"/>
      <c r="R24" s="3"/>
      <c r="S24" s="52"/>
    </row>
    <row r="25" spans="1:19" x14ac:dyDescent="0.2">
      <c r="A25" s="47">
        <f t="shared" si="0"/>
        <v>21</v>
      </c>
      <c r="B25" s="51"/>
      <c r="C25" s="3"/>
      <c r="D25" s="52"/>
      <c r="F25" s="47">
        <f t="shared" si="1"/>
        <v>21</v>
      </c>
      <c r="G25" s="51"/>
      <c r="H25" s="3"/>
      <c r="I25" s="52"/>
      <c r="K25" s="47">
        <f t="shared" si="2"/>
        <v>21</v>
      </c>
      <c r="L25" s="51"/>
      <c r="M25" s="3"/>
      <c r="N25" s="52"/>
      <c r="P25" s="47">
        <f t="shared" si="3"/>
        <v>21</v>
      </c>
      <c r="Q25" s="51"/>
      <c r="R25" s="3"/>
      <c r="S25" s="52"/>
    </row>
    <row r="26" spans="1:19" x14ac:dyDescent="0.2">
      <c r="A26" s="47">
        <f t="shared" si="0"/>
        <v>22</v>
      </c>
      <c r="B26" s="51"/>
      <c r="C26" s="3"/>
      <c r="D26" s="52"/>
      <c r="F26" s="47">
        <f t="shared" si="1"/>
        <v>22</v>
      </c>
      <c r="G26" s="51"/>
      <c r="H26" s="3"/>
      <c r="I26" s="52"/>
      <c r="K26" s="47">
        <f t="shared" si="2"/>
        <v>22</v>
      </c>
      <c r="L26" s="51"/>
      <c r="M26" s="3"/>
      <c r="N26" s="52"/>
      <c r="P26" s="47">
        <f t="shared" si="3"/>
        <v>22</v>
      </c>
      <c r="Q26" s="51"/>
      <c r="R26" s="3"/>
      <c r="S26" s="52"/>
    </row>
    <row r="27" spans="1:19" x14ac:dyDescent="0.2">
      <c r="A27" s="47">
        <f t="shared" si="0"/>
        <v>23</v>
      </c>
      <c r="B27" s="51"/>
      <c r="C27" s="3"/>
      <c r="D27" s="52"/>
      <c r="F27" s="47">
        <f t="shared" si="1"/>
        <v>23</v>
      </c>
      <c r="G27" s="51"/>
      <c r="H27" s="3"/>
      <c r="I27" s="52"/>
      <c r="K27" s="47">
        <f t="shared" si="2"/>
        <v>23</v>
      </c>
      <c r="L27" s="51"/>
      <c r="M27" s="3"/>
      <c r="N27" s="52"/>
      <c r="P27" s="47">
        <f t="shared" si="3"/>
        <v>23</v>
      </c>
      <c r="Q27" s="51"/>
      <c r="R27" s="3"/>
      <c r="S27" s="52"/>
    </row>
    <row r="28" spans="1:19" x14ac:dyDescent="0.2">
      <c r="A28" s="47">
        <f t="shared" si="0"/>
        <v>24</v>
      </c>
      <c r="B28" s="51"/>
      <c r="C28" s="3"/>
      <c r="D28" s="52"/>
      <c r="F28" s="47">
        <f t="shared" si="1"/>
        <v>24</v>
      </c>
      <c r="G28" s="51"/>
      <c r="H28" s="3"/>
      <c r="I28" s="52"/>
      <c r="K28" s="47">
        <f t="shared" si="2"/>
        <v>24</v>
      </c>
      <c r="L28" s="51"/>
      <c r="M28" s="3"/>
      <c r="N28" s="52"/>
      <c r="P28" s="47">
        <f t="shared" si="3"/>
        <v>24</v>
      </c>
      <c r="Q28" s="51"/>
      <c r="R28" s="3"/>
      <c r="S28" s="52"/>
    </row>
    <row r="29" spans="1:19" x14ac:dyDescent="0.2">
      <c r="A29" s="47">
        <f t="shared" si="0"/>
        <v>25</v>
      </c>
      <c r="B29" s="51"/>
      <c r="C29" s="3"/>
      <c r="D29" s="52"/>
      <c r="F29" s="47">
        <f t="shared" si="1"/>
        <v>25</v>
      </c>
      <c r="G29" s="51"/>
      <c r="H29" s="3"/>
      <c r="I29" s="52"/>
      <c r="K29" s="47">
        <f t="shared" si="2"/>
        <v>25</v>
      </c>
      <c r="L29" s="51"/>
      <c r="M29" s="3"/>
      <c r="N29" s="52"/>
      <c r="P29" s="47">
        <f t="shared" si="3"/>
        <v>25</v>
      </c>
      <c r="Q29" s="51"/>
      <c r="R29" s="3"/>
      <c r="S29" s="52"/>
    </row>
    <row r="30" spans="1:19" x14ac:dyDescent="0.2">
      <c r="A30" s="47">
        <f t="shared" si="0"/>
        <v>26</v>
      </c>
      <c r="B30" s="51"/>
      <c r="C30" s="3"/>
      <c r="D30" s="52"/>
      <c r="F30" s="47">
        <f t="shared" si="1"/>
        <v>26</v>
      </c>
      <c r="G30" s="51"/>
      <c r="H30" s="3"/>
      <c r="I30" s="52"/>
      <c r="K30" s="47">
        <f t="shared" si="2"/>
        <v>26</v>
      </c>
      <c r="L30" s="51"/>
      <c r="M30" s="3"/>
      <c r="N30" s="52"/>
      <c r="P30" s="47">
        <f t="shared" si="3"/>
        <v>26</v>
      </c>
      <c r="Q30" s="51"/>
      <c r="R30" s="3"/>
      <c r="S30" s="52"/>
    </row>
    <row r="31" spans="1:19" x14ac:dyDescent="0.2">
      <c r="A31" s="47">
        <f t="shared" si="0"/>
        <v>27</v>
      </c>
      <c r="B31" s="51"/>
      <c r="C31" s="3"/>
      <c r="D31" s="52"/>
      <c r="F31" s="47">
        <f t="shared" si="1"/>
        <v>27</v>
      </c>
      <c r="G31" s="51"/>
      <c r="H31" s="3"/>
      <c r="I31" s="52"/>
      <c r="K31" s="47">
        <f t="shared" si="2"/>
        <v>27</v>
      </c>
      <c r="L31" s="51"/>
      <c r="M31" s="3"/>
      <c r="N31" s="52"/>
      <c r="P31" s="47">
        <f t="shared" si="3"/>
        <v>27</v>
      </c>
      <c r="Q31" s="51"/>
      <c r="R31" s="3"/>
      <c r="S31" s="52"/>
    </row>
    <row r="32" spans="1:19" x14ac:dyDescent="0.2">
      <c r="A32" s="47">
        <f t="shared" si="0"/>
        <v>28</v>
      </c>
      <c r="B32" s="51"/>
      <c r="C32" s="3"/>
      <c r="D32" s="52"/>
      <c r="F32" s="47">
        <f t="shared" si="1"/>
        <v>28</v>
      </c>
      <c r="G32" s="51"/>
      <c r="H32" s="3"/>
      <c r="I32" s="52"/>
      <c r="K32" s="47">
        <f t="shared" si="2"/>
        <v>28</v>
      </c>
      <c r="L32" s="51"/>
      <c r="M32" s="3"/>
      <c r="N32" s="52"/>
      <c r="P32" s="47">
        <f t="shared" si="3"/>
        <v>28</v>
      </c>
      <c r="Q32" s="51"/>
      <c r="R32" s="3"/>
      <c r="S32" s="52"/>
    </row>
    <row r="33" spans="1:19" x14ac:dyDescent="0.2">
      <c r="A33" s="47">
        <f t="shared" si="0"/>
        <v>29</v>
      </c>
      <c r="B33" s="51"/>
      <c r="C33" s="3"/>
      <c r="D33" s="52"/>
      <c r="F33" s="47">
        <f t="shared" si="1"/>
        <v>29</v>
      </c>
      <c r="G33" s="51"/>
      <c r="H33" s="3"/>
      <c r="I33" s="52"/>
      <c r="K33" s="47">
        <f t="shared" si="2"/>
        <v>29</v>
      </c>
      <c r="L33" s="51"/>
      <c r="M33" s="3"/>
      <c r="N33" s="52"/>
      <c r="P33" s="47">
        <f t="shared" si="3"/>
        <v>29</v>
      </c>
      <c r="Q33" s="51"/>
      <c r="R33" s="3"/>
      <c r="S33" s="52"/>
    </row>
    <row r="34" spans="1:19" x14ac:dyDescent="0.2">
      <c r="A34" s="47">
        <v>30</v>
      </c>
      <c r="B34" s="51"/>
      <c r="C34" s="3"/>
      <c r="D34" s="52"/>
      <c r="F34" s="47">
        <v>30</v>
      </c>
      <c r="G34" s="51"/>
      <c r="H34" s="3"/>
      <c r="I34" s="52"/>
      <c r="K34" s="47">
        <v>30</v>
      </c>
      <c r="L34" s="51"/>
      <c r="M34" s="3"/>
      <c r="N34" s="52"/>
      <c r="P34" s="47">
        <v>30</v>
      </c>
      <c r="Q34" s="51"/>
      <c r="R34" s="3"/>
      <c r="S34" s="52"/>
    </row>
    <row r="35" spans="1:19" x14ac:dyDescent="0.2">
      <c r="A35" s="47">
        <v>31</v>
      </c>
      <c r="B35" s="51"/>
      <c r="C35" s="3"/>
      <c r="D35" s="52"/>
      <c r="F35" s="47">
        <v>31</v>
      </c>
      <c r="G35" s="51"/>
      <c r="H35" s="3"/>
      <c r="I35" s="52"/>
      <c r="K35" s="47">
        <v>31</v>
      </c>
      <c r="L35" s="51"/>
      <c r="M35" s="3"/>
      <c r="N35" s="52"/>
      <c r="P35" s="47">
        <v>31</v>
      </c>
      <c r="Q35" s="51"/>
      <c r="R35" s="3"/>
      <c r="S35" s="52"/>
    </row>
    <row r="36" spans="1:19" ht="13.5" thickBot="1" x14ac:dyDescent="0.25">
      <c r="A36" s="48">
        <v>32</v>
      </c>
      <c r="B36" s="53"/>
      <c r="C36" s="36"/>
      <c r="D36" s="54"/>
      <c r="F36" s="48">
        <v>32</v>
      </c>
      <c r="G36" s="53"/>
      <c r="H36" s="36"/>
      <c r="I36" s="54"/>
      <c r="K36" s="48">
        <v>32</v>
      </c>
      <c r="L36" s="53"/>
      <c r="M36" s="36"/>
      <c r="N36" s="54"/>
      <c r="P36" s="48">
        <v>32</v>
      </c>
      <c r="Q36" s="53"/>
      <c r="R36" s="36"/>
      <c r="S36" s="54"/>
    </row>
    <row r="37" spans="1:19" ht="13.5" thickBot="1" x14ac:dyDescent="0.25"/>
    <row r="38" spans="1:19" ht="13.5" thickBot="1" x14ac:dyDescent="0.25">
      <c r="A38" s="100" t="s">
        <v>39</v>
      </c>
      <c r="B38" s="101"/>
      <c r="C38" s="102"/>
      <c r="F38" s="97" t="s">
        <v>34</v>
      </c>
      <c r="G38" s="98"/>
      <c r="H38" s="98"/>
      <c r="I38" s="99"/>
      <c r="K38" s="94" t="s">
        <v>33</v>
      </c>
      <c r="L38" s="95"/>
      <c r="M38" s="95"/>
      <c r="N38" s="96"/>
    </row>
    <row r="39" spans="1:19" x14ac:dyDescent="0.2">
      <c r="A39" s="30" t="s">
        <v>3</v>
      </c>
      <c r="B39" s="25" t="s">
        <v>3</v>
      </c>
      <c r="C39" s="19" t="s">
        <v>28</v>
      </c>
      <c r="F39" s="32" t="s">
        <v>3</v>
      </c>
      <c r="G39" s="25" t="s">
        <v>3</v>
      </c>
      <c r="H39" s="20" t="s">
        <v>30</v>
      </c>
      <c r="I39" s="19" t="s">
        <v>31</v>
      </c>
      <c r="K39" s="32" t="s">
        <v>3</v>
      </c>
      <c r="L39" s="25" t="s">
        <v>3</v>
      </c>
      <c r="M39" s="20" t="s">
        <v>30</v>
      </c>
      <c r="N39" s="19" t="s">
        <v>31</v>
      </c>
    </row>
    <row r="40" spans="1:19" ht="13.5" thickBot="1" x14ac:dyDescent="0.25">
      <c r="A40" s="31" t="s">
        <v>4</v>
      </c>
      <c r="B40" s="26" t="s">
        <v>29</v>
      </c>
      <c r="C40" s="27" t="s">
        <v>22</v>
      </c>
      <c r="F40" s="31" t="s">
        <v>4</v>
      </c>
      <c r="G40" s="26" t="s">
        <v>29</v>
      </c>
      <c r="H40" s="34" t="s">
        <v>22</v>
      </c>
      <c r="I40" s="27" t="s">
        <v>32</v>
      </c>
      <c r="K40" s="31" t="s">
        <v>4</v>
      </c>
      <c r="L40" s="26" t="s">
        <v>29</v>
      </c>
      <c r="M40" s="34" t="s">
        <v>22</v>
      </c>
      <c r="N40" s="27" t="s">
        <v>32</v>
      </c>
    </row>
    <row r="41" spans="1:19" x14ac:dyDescent="0.2">
      <c r="A41" s="47">
        <v>1</v>
      </c>
      <c r="B41" s="49"/>
      <c r="C41" s="28"/>
      <c r="F41" s="47">
        <v>1</v>
      </c>
      <c r="G41" s="49"/>
      <c r="H41" s="35"/>
      <c r="I41" s="50"/>
      <c r="K41" s="47">
        <v>1</v>
      </c>
      <c r="L41" s="49"/>
      <c r="M41" s="35"/>
      <c r="N41" s="50"/>
    </row>
    <row r="42" spans="1:19" x14ac:dyDescent="0.2">
      <c r="A42" s="47">
        <f t="shared" ref="A42:A69" si="4">A41+1</f>
        <v>2</v>
      </c>
      <c r="B42" s="51"/>
      <c r="C42" s="12"/>
      <c r="F42" s="47">
        <f t="shared" ref="F42:F69" si="5">F41+1</f>
        <v>2</v>
      </c>
      <c r="G42" s="51"/>
      <c r="H42" s="3"/>
      <c r="I42" s="52"/>
      <c r="K42" s="47">
        <f t="shared" ref="K42:K69" si="6">K41+1</f>
        <v>2</v>
      </c>
      <c r="L42" s="51"/>
      <c r="M42" s="3"/>
      <c r="N42" s="52"/>
    </row>
    <row r="43" spans="1:19" x14ac:dyDescent="0.2">
      <c r="A43" s="47">
        <f t="shared" si="4"/>
        <v>3</v>
      </c>
      <c r="B43" s="51"/>
      <c r="C43" s="12"/>
      <c r="F43" s="47">
        <f t="shared" si="5"/>
        <v>3</v>
      </c>
      <c r="G43" s="51"/>
      <c r="H43" s="3"/>
      <c r="I43" s="52"/>
      <c r="K43" s="47">
        <f t="shared" si="6"/>
        <v>3</v>
      </c>
      <c r="L43" s="51"/>
      <c r="M43" s="3"/>
      <c r="N43" s="52"/>
    </row>
    <row r="44" spans="1:19" x14ac:dyDescent="0.2">
      <c r="A44" s="47">
        <f t="shared" si="4"/>
        <v>4</v>
      </c>
      <c r="B44" s="51"/>
      <c r="C44" s="12"/>
      <c r="F44" s="47">
        <f t="shared" si="5"/>
        <v>4</v>
      </c>
      <c r="G44" s="51"/>
      <c r="H44" s="3"/>
      <c r="I44" s="52"/>
      <c r="K44" s="47">
        <f t="shared" si="6"/>
        <v>4</v>
      </c>
      <c r="L44" s="51"/>
      <c r="M44" s="3"/>
      <c r="N44" s="52"/>
    </row>
    <row r="45" spans="1:19" x14ac:dyDescent="0.2">
      <c r="A45" s="47">
        <f t="shared" si="4"/>
        <v>5</v>
      </c>
      <c r="B45" s="51"/>
      <c r="C45" s="12"/>
      <c r="F45" s="47">
        <f t="shared" si="5"/>
        <v>5</v>
      </c>
      <c r="G45" s="51"/>
      <c r="H45" s="3"/>
      <c r="I45" s="52"/>
      <c r="K45" s="47">
        <f t="shared" si="6"/>
        <v>5</v>
      </c>
      <c r="L45" s="51"/>
      <c r="M45" s="3"/>
      <c r="N45" s="52"/>
    </row>
    <row r="46" spans="1:19" x14ac:dyDescent="0.2">
      <c r="A46" s="47">
        <f t="shared" si="4"/>
        <v>6</v>
      </c>
      <c r="B46" s="51"/>
      <c r="C46" s="12"/>
      <c r="F46" s="47">
        <f t="shared" si="5"/>
        <v>6</v>
      </c>
      <c r="G46" s="51"/>
      <c r="H46" s="3"/>
      <c r="I46" s="52"/>
      <c r="K46" s="47">
        <f t="shared" si="6"/>
        <v>6</v>
      </c>
      <c r="L46" s="51"/>
      <c r="M46" s="3"/>
      <c r="N46" s="52"/>
    </row>
    <row r="47" spans="1:19" x14ac:dyDescent="0.2">
      <c r="A47" s="47">
        <f t="shared" si="4"/>
        <v>7</v>
      </c>
      <c r="B47" s="51"/>
      <c r="C47" s="12"/>
      <c r="F47" s="47">
        <f t="shared" si="5"/>
        <v>7</v>
      </c>
      <c r="G47" s="51"/>
      <c r="H47" s="3"/>
      <c r="I47" s="52"/>
      <c r="K47" s="47">
        <f t="shared" si="6"/>
        <v>7</v>
      </c>
      <c r="L47" s="51"/>
      <c r="M47" s="3"/>
      <c r="N47" s="52"/>
    </row>
    <row r="48" spans="1:19" x14ac:dyDescent="0.2">
      <c r="A48" s="47">
        <f t="shared" si="4"/>
        <v>8</v>
      </c>
      <c r="B48" s="51"/>
      <c r="C48" s="12"/>
      <c r="F48" s="47">
        <f t="shared" si="5"/>
        <v>8</v>
      </c>
      <c r="G48" s="51"/>
      <c r="H48" s="3"/>
      <c r="I48" s="52"/>
      <c r="K48" s="47">
        <f t="shared" si="6"/>
        <v>8</v>
      </c>
      <c r="L48" s="51"/>
      <c r="M48" s="3"/>
      <c r="N48" s="52"/>
    </row>
    <row r="49" spans="1:14" x14ac:dyDescent="0.2">
      <c r="A49" s="47">
        <f t="shared" si="4"/>
        <v>9</v>
      </c>
      <c r="B49" s="51"/>
      <c r="C49" s="12"/>
      <c r="F49" s="47">
        <f t="shared" si="5"/>
        <v>9</v>
      </c>
      <c r="G49" s="51"/>
      <c r="H49" s="3"/>
      <c r="I49" s="52"/>
      <c r="K49" s="47">
        <f t="shared" si="6"/>
        <v>9</v>
      </c>
      <c r="L49" s="51"/>
      <c r="M49" s="3"/>
      <c r="N49" s="52"/>
    </row>
    <row r="50" spans="1:14" x14ac:dyDescent="0.2">
      <c r="A50" s="47">
        <f t="shared" si="4"/>
        <v>10</v>
      </c>
      <c r="B50" s="51"/>
      <c r="C50" s="12"/>
      <c r="F50" s="47">
        <f t="shared" si="5"/>
        <v>10</v>
      </c>
      <c r="G50" s="51"/>
      <c r="H50" s="3"/>
      <c r="I50" s="52"/>
      <c r="K50" s="47">
        <f t="shared" si="6"/>
        <v>10</v>
      </c>
      <c r="L50" s="51"/>
      <c r="M50" s="3"/>
      <c r="N50" s="52"/>
    </row>
    <row r="51" spans="1:14" x14ac:dyDescent="0.2">
      <c r="A51" s="47">
        <f t="shared" si="4"/>
        <v>11</v>
      </c>
      <c r="B51" s="51"/>
      <c r="C51" s="12"/>
      <c r="F51" s="47">
        <f t="shared" si="5"/>
        <v>11</v>
      </c>
      <c r="G51" s="51"/>
      <c r="H51" s="3"/>
      <c r="I51" s="52"/>
      <c r="K51" s="47">
        <f t="shared" si="6"/>
        <v>11</v>
      </c>
      <c r="L51" s="51"/>
      <c r="M51" s="3"/>
      <c r="N51" s="52"/>
    </row>
    <row r="52" spans="1:14" x14ac:dyDescent="0.2">
      <c r="A52" s="47">
        <f t="shared" si="4"/>
        <v>12</v>
      </c>
      <c r="B52" s="51"/>
      <c r="C52" s="12"/>
      <c r="F52" s="47">
        <f t="shared" si="5"/>
        <v>12</v>
      </c>
      <c r="G52" s="51"/>
      <c r="H52" s="3"/>
      <c r="I52" s="52"/>
      <c r="K52" s="47">
        <f t="shared" si="6"/>
        <v>12</v>
      </c>
      <c r="L52" s="51"/>
      <c r="M52" s="3"/>
      <c r="N52" s="52"/>
    </row>
    <row r="53" spans="1:14" x14ac:dyDescent="0.2">
      <c r="A53" s="47">
        <f t="shared" si="4"/>
        <v>13</v>
      </c>
      <c r="B53" s="51"/>
      <c r="C53" s="12"/>
      <c r="F53" s="47">
        <f t="shared" si="5"/>
        <v>13</v>
      </c>
      <c r="G53" s="51"/>
      <c r="H53" s="3"/>
      <c r="I53" s="52"/>
      <c r="K53" s="47">
        <f t="shared" si="6"/>
        <v>13</v>
      </c>
      <c r="L53" s="51"/>
      <c r="M53" s="3"/>
      <c r="N53" s="52"/>
    </row>
    <row r="54" spans="1:14" x14ac:dyDescent="0.2">
      <c r="A54" s="47">
        <f t="shared" si="4"/>
        <v>14</v>
      </c>
      <c r="B54" s="51"/>
      <c r="C54" s="12"/>
      <c r="F54" s="47">
        <f t="shared" si="5"/>
        <v>14</v>
      </c>
      <c r="G54" s="51"/>
      <c r="H54" s="3"/>
      <c r="I54" s="52"/>
      <c r="K54" s="47">
        <f t="shared" si="6"/>
        <v>14</v>
      </c>
      <c r="L54" s="51"/>
      <c r="M54" s="3"/>
      <c r="N54" s="52"/>
    </row>
    <row r="55" spans="1:14" x14ac:dyDescent="0.2">
      <c r="A55" s="47">
        <f t="shared" si="4"/>
        <v>15</v>
      </c>
      <c r="B55" s="51"/>
      <c r="C55" s="12"/>
      <c r="F55" s="47">
        <f t="shared" si="5"/>
        <v>15</v>
      </c>
      <c r="G55" s="51"/>
      <c r="H55" s="3"/>
      <c r="I55" s="52"/>
      <c r="K55" s="47">
        <f t="shared" si="6"/>
        <v>15</v>
      </c>
      <c r="L55" s="51"/>
      <c r="M55" s="3"/>
      <c r="N55" s="52"/>
    </row>
    <row r="56" spans="1:14" x14ac:dyDescent="0.2">
      <c r="A56" s="47">
        <f t="shared" si="4"/>
        <v>16</v>
      </c>
      <c r="B56" s="51"/>
      <c r="C56" s="12"/>
      <c r="F56" s="47">
        <f t="shared" si="5"/>
        <v>16</v>
      </c>
      <c r="G56" s="51"/>
      <c r="H56" s="3"/>
      <c r="I56" s="52"/>
      <c r="K56" s="47">
        <f t="shared" si="6"/>
        <v>16</v>
      </c>
      <c r="L56" s="51"/>
      <c r="M56" s="3"/>
      <c r="N56" s="52"/>
    </row>
    <row r="57" spans="1:14" x14ac:dyDescent="0.2">
      <c r="A57" s="47">
        <f t="shared" si="4"/>
        <v>17</v>
      </c>
      <c r="B57" s="51"/>
      <c r="C57" s="12"/>
      <c r="F57" s="47">
        <f t="shared" si="5"/>
        <v>17</v>
      </c>
      <c r="G57" s="51"/>
      <c r="H57" s="3"/>
      <c r="I57" s="52"/>
      <c r="K57" s="47">
        <f t="shared" si="6"/>
        <v>17</v>
      </c>
      <c r="L57" s="51"/>
      <c r="M57" s="3"/>
      <c r="N57" s="52"/>
    </row>
    <row r="58" spans="1:14" x14ac:dyDescent="0.2">
      <c r="A58" s="47">
        <f t="shared" si="4"/>
        <v>18</v>
      </c>
      <c r="B58" s="51"/>
      <c r="C58" s="12"/>
      <c r="F58" s="47">
        <f t="shared" si="5"/>
        <v>18</v>
      </c>
      <c r="G58" s="51"/>
      <c r="H58" s="3"/>
      <c r="I58" s="52"/>
      <c r="K58" s="47">
        <f t="shared" si="6"/>
        <v>18</v>
      </c>
      <c r="L58" s="51"/>
      <c r="M58" s="3"/>
      <c r="N58" s="52"/>
    </row>
    <row r="59" spans="1:14" x14ac:dyDescent="0.2">
      <c r="A59" s="47">
        <f t="shared" si="4"/>
        <v>19</v>
      </c>
      <c r="B59" s="51"/>
      <c r="C59" s="12"/>
      <c r="F59" s="47">
        <f t="shared" si="5"/>
        <v>19</v>
      </c>
      <c r="G59" s="51"/>
      <c r="H59" s="3"/>
      <c r="I59" s="52"/>
      <c r="K59" s="47">
        <f t="shared" si="6"/>
        <v>19</v>
      </c>
      <c r="L59" s="51"/>
      <c r="M59" s="3"/>
      <c r="N59" s="52"/>
    </row>
    <row r="60" spans="1:14" x14ac:dyDescent="0.2">
      <c r="A60" s="47">
        <f t="shared" si="4"/>
        <v>20</v>
      </c>
      <c r="B60" s="51"/>
      <c r="C60" s="12"/>
      <c r="F60" s="47">
        <f t="shared" si="5"/>
        <v>20</v>
      </c>
      <c r="G60" s="51"/>
      <c r="H60" s="3"/>
      <c r="I60" s="52"/>
      <c r="K60" s="47">
        <f t="shared" si="6"/>
        <v>20</v>
      </c>
      <c r="L60" s="51"/>
      <c r="M60" s="3"/>
      <c r="N60" s="52"/>
    </row>
    <row r="61" spans="1:14" x14ac:dyDescent="0.2">
      <c r="A61" s="47">
        <f t="shared" si="4"/>
        <v>21</v>
      </c>
      <c r="B61" s="51"/>
      <c r="C61" s="12"/>
      <c r="F61" s="47">
        <f t="shared" si="5"/>
        <v>21</v>
      </c>
      <c r="G61" s="51"/>
      <c r="H61" s="3"/>
      <c r="I61" s="52"/>
      <c r="K61" s="47">
        <f t="shared" si="6"/>
        <v>21</v>
      </c>
      <c r="L61" s="51"/>
      <c r="M61" s="3"/>
      <c r="N61" s="52"/>
    </row>
    <row r="62" spans="1:14" x14ac:dyDescent="0.2">
      <c r="A62" s="47">
        <f t="shared" si="4"/>
        <v>22</v>
      </c>
      <c r="B62" s="51"/>
      <c r="C62" s="12"/>
      <c r="F62" s="47">
        <f t="shared" si="5"/>
        <v>22</v>
      </c>
      <c r="G62" s="51"/>
      <c r="H62" s="3"/>
      <c r="I62" s="52"/>
      <c r="K62" s="47">
        <f t="shared" si="6"/>
        <v>22</v>
      </c>
      <c r="L62" s="51"/>
      <c r="M62" s="3"/>
      <c r="N62" s="52"/>
    </row>
    <row r="63" spans="1:14" x14ac:dyDescent="0.2">
      <c r="A63" s="47">
        <f t="shared" si="4"/>
        <v>23</v>
      </c>
      <c r="B63" s="51"/>
      <c r="C63" s="12"/>
      <c r="F63" s="47">
        <f t="shared" si="5"/>
        <v>23</v>
      </c>
      <c r="G63" s="51"/>
      <c r="H63" s="3"/>
      <c r="I63" s="52"/>
      <c r="K63" s="47">
        <f t="shared" si="6"/>
        <v>23</v>
      </c>
      <c r="L63" s="51"/>
      <c r="M63" s="3"/>
      <c r="N63" s="52"/>
    </row>
    <row r="64" spans="1:14" x14ac:dyDescent="0.2">
      <c r="A64" s="47">
        <f t="shared" si="4"/>
        <v>24</v>
      </c>
      <c r="B64" s="51"/>
      <c r="C64" s="12"/>
      <c r="F64" s="47">
        <f t="shared" si="5"/>
        <v>24</v>
      </c>
      <c r="G64" s="51"/>
      <c r="H64" s="3"/>
      <c r="I64" s="52"/>
      <c r="K64" s="47">
        <f t="shared" si="6"/>
        <v>24</v>
      </c>
      <c r="L64" s="51"/>
      <c r="M64" s="3"/>
      <c r="N64" s="52"/>
    </row>
    <row r="65" spans="1:14" x14ac:dyDescent="0.2">
      <c r="A65" s="47">
        <f t="shared" si="4"/>
        <v>25</v>
      </c>
      <c r="B65" s="51"/>
      <c r="C65" s="12"/>
      <c r="F65" s="47">
        <f t="shared" si="5"/>
        <v>25</v>
      </c>
      <c r="G65" s="51"/>
      <c r="H65" s="3"/>
      <c r="I65" s="52"/>
      <c r="K65" s="47">
        <f t="shared" si="6"/>
        <v>25</v>
      </c>
      <c r="L65" s="51"/>
      <c r="M65" s="3"/>
      <c r="N65" s="52"/>
    </row>
    <row r="66" spans="1:14" x14ac:dyDescent="0.2">
      <c r="A66" s="47">
        <f t="shared" si="4"/>
        <v>26</v>
      </c>
      <c r="B66" s="51"/>
      <c r="C66" s="12"/>
      <c r="F66" s="47">
        <f t="shared" si="5"/>
        <v>26</v>
      </c>
      <c r="G66" s="51"/>
      <c r="H66" s="3"/>
      <c r="I66" s="52"/>
      <c r="K66" s="47">
        <f t="shared" si="6"/>
        <v>26</v>
      </c>
      <c r="L66" s="51"/>
      <c r="M66" s="3"/>
      <c r="N66" s="52"/>
    </row>
    <row r="67" spans="1:14" x14ac:dyDescent="0.2">
      <c r="A67" s="47">
        <f t="shared" si="4"/>
        <v>27</v>
      </c>
      <c r="B67" s="51"/>
      <c r="C67" s="12"/>
      <c r="F67" s="47">
        <f t="shared" si="5"/>
        <v>27</v>
      </c>
      <c r="G67" s="51"/>
      <c r="H67" s="3"/>
      <c r="I67" s="52"/>
      <c r="K67" s="47">
        <f t="shared" si="6"/>
        <v>27</v>
      </c>
      <c r="L67" s="51"/>
      <c r="M67" s="3"/>
      <c r="N67" s="52"/>
    </row>
    <row r="68" spans="1:14" x14ac:dyDescent="0.2">
      <c r="A68" s="47">
        <f t="shared" si="4"/>
        <v>28</v>
      </c>
      <c r="B68" s="51"/>
      <c r="C68" s="12"/>
      <c r="F68" s="47">
        <f t="shared" si="5"/>
        <v>28</v>
      </c>
      <c r="G68" s="51"/>
      <c r="H68" s="3"/>
      <c r="I68" s="52"/>
      <c r="K68" s="47">
        <f t="shared" si="6"/>
        <v>28</v>
      </c>
      <c r="L68" s="51"/>
      <c r="M68" s="3"/>
      <c r="N68" s="52"/>
    </row>
    <row r="69" spans="1:14" x14ac:dyDescent="0.2">
      <c r="A69" s="47">
        <f t="shared" si="4"/>
        <v>29</v>
      </c>
      <c r="B69" s="51"/>
      <c r="C69" s="12"/>
      <c r="F69" s="47">
        <f t="shared" si="5"/>
        <v>29</v>
      </c>
      <c r="G69" s="51"/>
      <c r="H69" s="3"/>
      <c r="I69" s="52"/>
      <c r="K69" s="47">
        <f t="shared" si="6"/>
        <v>29</v>
      </c>
      <c r="L69" s="51"/>
      <c r="M69" s="3"/>
      <c r="N69" s="52"/>
    </row>
    <row r="70" spans="1:14" x14ac:dyDescent="0.2">
      <c r="A70" s="47">
        <v>30</v>
      </c>
      <c r="B70" s="51"/>
      <c r="C70" s="12"/>
      <c r="F70" s="47">
        <v>30</v>
      </c>
      <c r="G70" s="51"/>
      <c r="H70" s="3"/>
      <c r="I70" s="52"/>
      <c r="K70" s="47">
        <v>30</v>
      </c>
      <c r="L70" s="51"/>
      <c r="M70" s="3"/>
      <c r="N70" s="52"/>
    </row>
    <row r="71" spans="1:14" x14ac:dyDescent="0.2">
      <c r="A71" s="47">
        <v>31</v>
      </c>
      <c r="B71" s="51"/>
      <c r="C71" s="12"/>
      <c r="F71" s="47">
        <v>31</v>
      </c>
      <c r="G71" s="51"/>
      <c r="H71" s="3"/>
      <c r="I71" s="52"/>
      <c r="K71" s="47">
        <v>31</v>
      </c>
      <c r="L71" s="51"/>
      <c r="M71" s="3"/>
      <c r="N71" s="52"/>
    </row>
    <row r="72" spans="1:14" ht="13.5" thickBot="1" x14ac:dyDescent="0.25">
      <c r="A72" s="48">
        <v>32</v>
      </c>
      <c r="B72" s="53"/>
      <c r="C72" s="29"/>
      <c r="F72" s="48">
        <v>32</v>
      </c>
      <c r="G72" s="53"/>
      <c r="H72" s="36"/>
      <c r="I72" s="54"/>
      <c r="K72" s="48">
        <v>32</v>
      </c>
      <c r="L72" s="53"/>
      <c r="M72" s="36"/>
      <c r="N72" s="54"/>
    </row>
  </sheetData>
  <sheetProtection algorithmName="SHA-512" hashValue="MFwXRWsorGFJ3fM70Pch//eDod5DCOL/2JC5w4OL+QxOSDq0Py3ifwFEQbxcYn9UNcZWolzy73E4Zl+4XjStpg==" saltValue="8U3ebVv6iQcX17JJWAVdnA==" spinCount="100000" sheet="1" objects="1" scenarios="1"/>
  <mergeCells count="7">
    <mergeCell ref="P2:S2"/>
    <mergeCell ref="F38:I38"/>
    <mergeCell ref="K38:N38"/>
    <mergeCell ref="A38:C38"/>
    <mergeCell ref="A2:D2"/>
    <mergeCell ref="F2:I2"/>
    <mergeCell ref="K2:N2"/>
  </mergeCells>
  <pageMargins left="0.25" right="0.25" top="0.75" bottom="0.75" header="0.3" footer="0.3"/>
  <pageSetup scale="56" orientation="landscape" r:id="rId1"/>
  <headerFooter>
    <oddHeader xml:space="preserve">&amp;L&amp;G&amp;R&amp;"-,Regular"&amp;14&amp;UGEX Doc #100-257&amp;U
&amp;"-,Bold"Dosimeter Stock Receiving Inspection Form&amp;"-,Regular"
</oddHeader>
    <oddFooter>&amp;L&amp;A&amp;CDoc #100-257 Rev. E&amp;REffective Date: 02/04/2021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4"/>
  <sheetViews>
    <sheetView zoomScaleNormal="100" workbookViewId="0">
      <selection activeCell="K11" sqref="K11"/>
    </sheetView>
  </sheetViews>
  <sheetFormatPr defaultRowHeight="12" x14ac:dyDescent="0.2"/>
  <cols>
    <col min="1" max="1" width="15.85546875" style="5" customWidth="1"/>
    <col min="2" max="2" width="14" style="5" customWidth="1"/>
    <col min="3" max="4" width="13.5703125" style="66" customWidth="1"/>
    <col min="5" max="5" width="13.28515625" style="66" customWidth="1"/>
    <col min="6" max="6" width="13.5703125" style="66" customWidth="1"/>
    <col min="7" max="8" width="13.5703125" style="5" customWidth="1"/>
    <col min="9" max="16384" width="9.140625" style="5"/>
  </cols>
  <sheetData>
    <row r="1" spans="1:8" s="1" customFormat="1" ht="15.75" x14ac:dyDescent="0.25">
      <c r="A1" s="118" t="s">
        <v>5</v>
      </c>
      <c r="B1" s="118"/>
      <c r="C1" s="105"/>
      <c r="D1" s="105"/>
      <c r="E1" s="15"/>
      <c r="F1" s="16" t="s">
        <v>7</v>
      </c>
      <c r="G1" s="104"/>
      <c r="H1" s="104"/>
    </row>
    <row r="2" spans="1:8" s="1" customFormat="1" ht="15.75" x14ac:dyDescent="0.25">
      <c r="A2" s="118" t="s">
        <v>11</v>
      </c>
      <c r="B2" s="118"/>
      <c r="C2" s="105"/>
      <c r="D2" s="105"/>
      <c r="E2" s="15"/>
      <c r="F2" s="16" t="s">
        <v>10</v>
      </c>
      <c r="G2" s="104"/>
      <c r="H2" s="104"/>
    </row>
    <row r="3" spans="1:8" s="1" customFormat="1" ht="15.75" x14ac:dyDescent="0.25">
      <c r="A3" s="118" t="s">
        <v>13</v>
      </c>
      <c r="B3" s="118"/>
      <c r="C3" s="105"/>
      <c r="D3" s="105"/>
      <c r="E3" s="15"/>
      <c r="F3" s="16" t="s">
        <v>9</v>
      </c>
      <c r="G3" s="112"/>
      <c r="H3" s="112"/>
    </row>
    <row r="4" spans="1:8" s="1" customFormat="1" ht="15.75" x14ac:dyDescent="0.25">
      <c r="A4" s="118" t="s">
        <v>12</v>
      </c>
      <c r="B4" s="118"/>
      <c r="C4" s="105"/>
      <c r="D4" s="105"/>
      <c r="E4" s="17"/>
      <c r="F4" s="16" t="s">
        <v>8</v>
      </c>
      <c r="G4" s="107"/>
      <c r="H4" s="107"/>
    </row>
    <row r="5" spans="1:8" s="1" customFormat="1" ht="15.75" x14ac:dyDescent="0.25">
      <c r="A5" s="118" t="s">
        <v>6</v>
      </c>
      <c r="B5" s="118"/>
      <c r="C5" s="106"/>
      <c r="D5" s="106"/>
      <c r="E5" s="17"/>
      <c r="F5" s="16" t="s">
        <v>27</v>
      </c>
      <c r="G5" s="108"/>
      <c r="H5" s="108"/>
    </row>
    <row r="6" spans="1:8" s="1" customFormat="1" ht="12.75" customHeight="1" x14ac:dyDescent="0.25">
      <c r="A6" s="41"/>
      <c r="B6" s="10"/>
      <c r="C6" s="55"/>
      <c r="F6" s="11"/>
      <c r="G6" s="103"/>
      <c r="H6" s="103"/>
    </row>
    <row r="7" spans="1:8" s="1" customFormat="1" ht="12.75" customHeight="1" thickBot="1" x14ac:dyDescent="0.25">
      <c r="A7" s="41"/>
      <c r="B7" s="10"/>
      <c r="C7" s="55"/>
      <c r="D7" s="2"/>
      <c r="E7" s="2"/>
      <c r="G7" s="56"/>
      <c r="H7" s="56"/>
    </row>
    <row r="8" spans="1:8" x14ac:dyDescent="0.2">
      <c r="A8" s="18" t="s">
        <v>3</v>
      </c>
      <c r="B8" s="19" t="s">
        <v>28</v>
      </c>
      <c r="C8" s="42" t="s">
        <v>16</v>
      </c>
      <c r="D8" s="20" t="s">
        <v>17</v>
      </c>
      <c r="E8" s="44" t="s">
        <v>16</v>
      </c>
      <c r="F8" s="20" t="s">
        <v>17</v>
      </c>
      <c r="G8" s="44" t="s">
        <v>16</v>
      </c>
      <c r="H8" s="19" t="s">
        <v>17</v>
      </c>
    </row>
    <row r="9" spans="1:8" ht="12.75" thickBot="1" x14ac:dyDescent="0.25">
      <c r="A9" s="21" t="s">
        <v>4</v>
      </c>
      <c r="B9" s="22" t="s">
        <v>22</v>
      </c>
      <c r="C9" s="43" t="s">
        <v>18</v>
      </c>
      <c r="D9" s="37" t="s">
        <v>18</v>
      </c>
      <c r="E9" s="45" t="s">
        <v>19</v>
      </c>
      <c r="F9" s="37" t="s">
        <v>19</v>
      </c>
      <c r="G9" s="45" t="s">
        <v>20</v>
      </c>
      <c r="H9" s="33" t="s">
        <v>20</v>
      </c>
    </row>
    <row r="10" spans="1:8" x14ac:dyDescent="0.2">
      <c r="A10" s="57">
        <v>1</v>
      </c>
      <c r="B10" s="13">
        <f>'Raw Data'!C41</f>
        <v>0</v>
      </c>
      <c r="C10" s="58">
        <f>'Raw Data'!D5</f>
        <v>0</v>
      </c>
      <c r="D10" s="69">
        <f>'Raw Data'!I5</f>
        <v>0</v>
      </c>
      <c r="E10" s="59">
        <f>'Raw Data'!N5</f>
        <v>0</v>
      </c>
      <c r="F10" s="69">
        <f>'Raw Data'!S5</f>
        <v>0</v>
      </c>
      <c r="G10" s="59">
        <f>'Raw Data'!I41</f>
        <v>0</v>
      </c>
      <c r="H10" s="72">
        <f>'Raw Data'!N41</f>
        <v>0</v>
      </c>
    </row>
    <row r="11" spans="1:8" x14ac:dyDescent="0.2">
      <c r="A11" s="57">
        <f t="shared" ref="A11:A38" si="0">A10+1</f>
        <v>2</v>
      </c>
      <c r="B11" s="13">
        <f>'Raw Data'!C42</f>
        <v>0</v>
      </c>
      <c r="C11" s="60">
        <f>'Raw Data'!D6</f>
        <v>0</v>
      </c>
      <c r="D11" s="70">
        <f>'Raw Data'!I6</f>
        <v>0</v>
      </c>
      <c r="E11" s="61">
        <f>'Raw Data'!N6</f>
        <v>0</v>
      </c>
      <c r="F11" s="70">
        <f>'Raw Data'!S6</f>
        <v>0</v>
      </c>
      <c r="G11" s="61">
        <f>'Raw Data'!I42</f>
        <v>0</v>
      </c>
      <c r="H11" s="73">
        <f>'Raw Data'!N42</f>
        <v>0</v>
      </c>
    </row>
    <row r="12" spans="1:8" x14ac:dyDescent="0.2">
      <c r="A12" s="57">
        <f t="shared" si="0"/>
        <v>3</v>
      </c>
      <c r="B12" s="13">
        <f>'Raw Data'!C43</f>
        <v>0</v>
      </c>
      <c r="C12" s="60">
        <f>'Raw Data'!D7</f>
        <v>0</v>
      </c>
      <c r="D12" s="70">
        <f>'Raw Data'!I7</f>
        <v>0</v>
      </c>
      <c r="E12" s="61">
        <f>'Raw Data'!N7</f>
        <v>0</v>
      </c>
      <c r="F12" s="70">
        <f>'Raw Data'!S7</f>
        <v>0</v>
      </c>
      <c r="G12" s="61">
        <f>'Raw Data'!I43</f>
        <v>0</v>
      </c>
      <c r="H12" s="73">
        <f>'Raw Data'!N43</f>
        <v>0</v>
      </c>
    </row>
    <row r="13" spans="1:8" x14ac:dyDescent="0.2">
      <c r="A13" s="57">
        <f t="shared" si="0"/>
        <v>4</v>
      </c>
      <c r="B13" s="13">
        <f>'Raw Data'!C44</f>
        <v>0</v>
      </c>
      <c r="C13" s="60">
        <f>'Raw Data'!D8</f>
        <v>0</v>
      </c>
      <c r="D13" s="70">
        <f>'Raw Data'!I8</f>
        <v>0</v>
      </c>
      <c r="E13" s="61">
        <f>'Raw Data'!N8</f>
        <v>0</v>
      </c>
      <c r="F13" s="70">
        <f>'Raw Data'!S8</f>
        <v>0</v>
      </c>
      <c r="G13" s="61">
        <f>'Raw Data'!I44</f>
        <v>0</v>
      </c>
      <c r="H13" s="73">
        <f>'Raw Data'!N44</f>
        <v>0</v>
      </c>
    </row>
    <row r="14" spans="1:8" x14ac:dyDescent="0.2">
      <c r="A14" s="57">
        <f t="shared" si="0"/>
        <v>5</v>
      </c>
      <c r="B14" s="13">
        <f>'Raw Data'!C45</f>
        <v>0</v>
      </c>
      <c r="C14" s="60">
        <f>'Raw Data'!D9</f>
        <v>0</v>
      </c>
      <c r="D14" s="70">
        <f>'Raw Data'!I9</f>
        <v>0</v>
      </c>
      <c r="E14" s="61">
        <f>'Raw Data'!N9</f>
        <v>0</v>
      </c>
      <c r="F14" s="70">
        <f>'Raw Data'!S9</f>
        <v>0</v>
      </c>
      <c r="G14" s="61">
        <f>'Raw Data'!I45</f>
        <v>0</v>
      </c>
      <c r="H14" s="73">
        <f>'Raw Data'!N45</f>
        <v>0</v>
      </c>
    </row>
    <row r="15" spans="1:8" x14ac:dyDescent="0.2">
      <c r="A15" s="57">
        <f t="shared" si="0"/>
        <v>6</v>
      </c>
      <c r="B15" s="13">
        <f>'Raw Data'!C46</f>
        <v>0</v>
      </c>
      <c r="C15" s="60">
        <f>'Raw Data'!D10</f>
        <v>0</v>
      </c>
      <c r="D15" s="70">
        <f>'Raw Data'!I10</f>
        <v>0</v>
      </c>
      <c r="E15" s="61">
        <f>'Raw Data'!N10</f>
        <v>0</v>
      </c>
      <c r="F15" s="70">
        <f>'Raw Data'!S10</f>
        <v>0</v>
      </c>
      <c r="G15" s="61">
        <f>'Raw Data'!I46</f>
        <v>0</v>
      </c>
      <c r="H15" s="73">
        <f>'Raw Data'!N46</f>
        <v>0</v>
      </c>
    </row>
    <row r="16" spans="1:8" x14ac:dyDescent="0.2">
      <c r="A16" s="57">
        <f t="shared" si="0"/>
        <v>7</v>
      </c>
      <c r="B16" s="13">
        <f>'Raw Data'!C47</f>
        <v>0</v>
      </c>
      <c r="C16" s="60">
        <f>'Raw Data'!D11</f>
        <v>0</v>
      </c>
      <c r="D16" s="70">
        <f>'Raw Data'!I11</f>
        <v>0</v>
      </c>
      <c r="E16" s="61">
        <f>'Raw Data'!N11</f>
        <v>0</v>
      </c>
      <c r="F16" s="70">
        <f>'Raw Data'!S11</f>
        <v>0</v>
      </c>
      <c r="G16" s="61">
        <f>'Raw Data'!I47</f>
        <v>0</v>
      </c>
      <c r="H16" s="73">
        <f>'Raw Data'!N47</f>
        <v>0</v>
      </c>
    </row>
    <row r="17" spans="1:8" x14ac:dyDescent="0.2">
      <c r="A17" s="57">
        <f t="shared" si="0"/>
        <v>8</v>
      </c>
      <c r="B17" s="13">
        <f>'Raw Data'!C48</f>
        <v>0</v>
      </c>
      <c r="C17" s="60">
        <f>'Raw Data'!D12</f>
        <v>0</v>
      </c>
      <c r="D17" s="70">
        <f>'Raw Data'!I12</f>
        <v>0</v>
      </c>
      <c r="E17" s="61">
        <f>'Raw Data'!N12</f>
        <v>0</v>
      </c>
      <c r="F17" s="70">
        <f>'Raw Data'!S12</f>
        <v>0</v>
      </c>
      <c r="G17" s="61">
        <f>'Raw Data'!I48</f>
        <v>0</v>
      </c>
      <c r="H17" s="73">
        <f>'Raw Data'!N48</f>
        <v>0</v>
      </c>
    </row>
    <row r="18" spans="1:8" x14ac:dyDescent="0.2">
      <c r="A18" s="57">
        <f t="shared" si="0"/>
        <v>9</v>
      </c>
      <c r="B18" s="13">
        <f>'Raw Data'!C49</f>
        <v>0</v>
      </c>
      <c r="C18" s="60">
        <f>'Raw Data'!D13</f>
        <v>0</v>
      </c>
      <c r="D18" s="70">
        <f>'Raw Data'!I13</f>
        <v>0</v>
      </c>
      <c r="E18" s="61">
        <f>'Raw Data'!N13</f>
        <v>0</v>
      </c>
      <c r="F18" s="70">
        <f>'Raw Data'!S13</f>
        <v>0</v>
      </c>
      <c r="G18" s="61">
        <f>'Raw Data'!I49</f>
        <v>0</v>
      </c>
      <c r="H18" s="73">
        <f>'Raw Data'!N49</f>
        <v>0</v>
      </c>
    </row>
    <row r="19" spans="1:8" x14ac:dyDescent="0.2">
      <c r="A19" s="57">
        <f t="shared" si="0"/>
        <v>10</v>
      </c>
      <c r="B19" s="13">
        <f>'Raw Data'!C50</f>
        <v>0</v>
      </c>
      <c r="C19" s="60">
        <f>'Raw Data'!D14</f>
        <v>0</v>
      </c>
      <c r="D19" s="70">
        <f>'Raw Data'!I14</f>
        <v>0</v>
      </c>
      <c r="E19" s="61">
        <f>'Raw Data'!N14</f>
        <v>0</v>
      </c>
      <c r="F19" s="70">
        <f>'Raw Data'!S14</f>
        <v>0</v>
      </c>
      <c r="G19" s="61">
        <f>'Raw Data'!I50</f>
        <v>0</v>
      </c>
      <c r="H19" s="73">
        <f>'Raw Data'!N50</f>
        <v>0</v>
      </c>
    </row>
    <row r="20" spans="1:8" x14ac:dyDescent="0.2">
      <c r="A20" s="57">
        <f t="shared" si="0"/>
        <v>11</v>
      </c>
      <c r="B20" s="13">
        <f>'Raw Data'!C51</f>
        <v>0</v>
      </c>
      <c r="C20" s="60">
        <f>'Raw Data'!D15</f>
        <v>0</v>
      </c>
      <c r="D20" s="70">
        <f>'Raw Data'!I15</f>
        <v>0</v>
      </c>
      <c r="E20" s="61">
        <f>'Raw Data'!N15</f>
        <v>0</v>
      </c>
      <c r="F20" s="70">
        <f>'Raw Data'!S15</f>
        <v>0</v>
      </c>
      <c r="G20" s="61">
        <f>'Raw Data'!I51</f>
        <v>0</v>
      </c>
      <c r="H20" s="73">
        <f>'Raw Data'!N51</f>
        <v>0</v>
      </c>
    </row>
    <row r="21" spans="1:8" x14ac:dyDescent="0.2">
      <c r="A21" s="57">
        <f t="shared" si="0"/>
        <v>12</v>
      </c>
      <c r="B21" s="13">
        <f>'Raw Data'!C52</f>
        <v>0</v>
      </c>
      <c r="C21" s="60">
        <f>'Raw Data'!D16</f>
        <v>0</v>
      </c>
      <c r="D21" s="70">
        <f>'Raw Data'!I16</f>
        <v>0</v>
      </c>
      <c r="E21" s="61">
        <f>'Raw Data'!N16</f>
        <v>0</v>
      </c>
      <c r="F21" s="70">
        <f>'Raw Data'!S16</f>
        <v>0</v>
      </c>
      <c r="G21" s="61">
        <f>'Raw Data'!I52</f>
        <v>0</v>
      </c>
      <c r="H21" s="73">
        <f>'Raw Data'!N52</f>
        <v>0</v>
      </c>
    </row>
    <row r="22" spans="1:8" x14ac:dyDescent="0.2">
      <c r="A22" s="57">
        <f t="shared" si="0"/>
        <v>13</v>
      </c>
      <c r="B22" s="13">
        <f>'Raw Data'!C53</f>
        <v>0</v>
      </c>
      <c r="C22" s="60">
        <f>'Raw Data'!D17</f>
        <v>0</v>
      </c>
      <c r="D22" s="70">
        <f>'Raw Data'!I17</f>
        <v>0</v>
      </c>
      <c r="E22" s="61">
        <f>'Raw Data'!N17</f>
        <v>0</v>
      </c>
      <c r="F22" s="70">
        <f>'Raw Data'!S17</f>
        <v>0</v>
      </c>
      <c r="G22" s="61">
        <f>'Raw Data'!I53</f>
        <v>0</v>
      </c>
      <c r="H22" s="73">
        <f>'Raw Data'!N53</f>
        <v>0</v>
      </c>
    </row>
    <row r="23" spans="1:8" x14ac:dyDescent="0.2">
      <c r="A23" s="57">
        <f t="shared" si="0"/>
        <v>14</v>
      </c>
      <c r="B23" s="13">
        <f>'Raw Data'!C54</f>
        <v>0</v>
      </c>
      <c r="C23" s="60">
        <f>'Raw Data'!D18</f>
        <v>0</v>
      </c>
      <c r="D23" s="70">
        <f>'Raw Data'!I18</f>
        <v>0</v>
      </c>
      <c r="E23" s="61">
        <f>'Raw Data'!N18</f>
        <v>0</v>
      </c>
      <c r="F23" s="70">
        <f>'Raw Data'!S18</f>
        <v>0</v>
      </c>
      <c r="G23" s="61">
        <f>'Raw Data'!I54</f>
        <v>0</v>
      </c>
      <c r="H23" s="73">
        <f>'Raw Data'!N54</f>
        <v>0</v>
      </c>
    </row>
    <row r="24" spans="1:8" x14ac:dyDescent="0.2">
      <c r="A24" s="57">
        <f t="shared" si="0"/>
        <v>15</v>
      </c>
      <c r="B24" s="13">
        <f>'Raw Data'!C55</f>
        <v>0</v>
      </c>
      <c r="C24" s="60">
        <f>'Raw Data'!D19</f>
        <v>0</v>
      </c>
      <c r="D24" s="70">
        <f>'Raw Data'!I19</f>
        <v>0</v>
      </c>
      <c r="E24" s="61">
        <f>'Raw Data'!N19</f>
        <v>0</v>
      </c>
      <c r="F24" s="70">
        <f>'Raw Data'!S19</f>
        <v>0</v>
      </c>
      <c r="G24" s="61">
        <f>'Raw Data'!I55</f>
        <v>0</v>
      </c>
      <c r="H24" s="73">
        <f>'Raw Data'!N55</f>
        <v>0</v>
      </c>
    </row>
    <row r="25" spans="1:8" x14ac:dyDescent="0.2">
      <c r="A25" s="57">
        <f t="shared" si="0"/>
        <v>16</v>
      </c>
      <c r="B25" s="13">
        <f>'Raw Data'!C56</f>
        <v>0</v>
      </c>
      <c r="C25" s="60">
        <f>'Raw Data'!D20</f>
        <v>0</v>
      </c>
      <c r="D25" s="70">
        <f>'Raw Data'!I20</f>
        <v>0</v>
      </c>
      <c r="E25" s="61">
        <f>'Raw Data'!N20</f>
        <v>0</v>
      </c>
      <c r="F25" s="70">
        <f>'Raw Data'!S20</f>
        <v>0</v>
      </c>
      <c r="G25" s="61">
        <f>'Raw Data'!I56</f>
        <v>0</v>
      </c>
      <c r="H25" s="73">
        <f>'Raw Data'!N56</f>
        <v>0</v>
      </c>
    </row>
    <row r="26" spans="1:8" x14ac:dyDescent="0.2">
      <c r="A26" s="57">
        <f t="shared" si="0"/>
        <v>17</v>
      </c>
      <c r="B26" s="13">
        <f>'Raw Data'!C57</f>
        <v>0</v>
      </c>
      <c r="C26" s="60">
        <f>'Raw Data'!D21</f>
        <v>0</v>
      </c>
      <c r="D26" s="70">
        <f>'Raw Data'!I21</f>
        <v>0</v>
      </c>
      <c r="E26" s="61">
        <f>'Raw Data'!N21</f>
        <v>0</v>
      </c>
      <c r="F26" s="70">
        <f>'Raw Data'!S21</f>
        <v>0</v>
      </c>
      <c r="G26" s="61">
        <f>'Raw Data'!I57</f>
        <v>0</v>
      </c>
      <c r="H26" s="73">
        <f>'Raw Data'!N57</f>
        <v>0</v>
      </c>
    </row>
    <row r="27" spans="1:8" x14ac:dyDescent="0.2">
      <c r="A27" s="57">
        <f t="shared" si="0"/>
        <v>18</v>
      </c>
      <c r="B27" s="13">
        <f>'Raw Data'!C58</f>
        <v>0</v>
      </c>
      <c r="C27" s="60">
        <f>'Raw Data'!D22</f>
        <v>0</v>
      </c>
      <c r="D27" s="70">
        <f>'Raw Data'!I22</f>
        <v>0</v>
      </c>
      <c r="E27" s="61">
        <f>'Raw Data'!N22</f>
        <v>0</v>
      </c>
      <c r="F27" s="70">
        <f>'Raw Data'!S22</f>
        <v>0</v>
      </c>
      <c r="G27" s="61">
        <f>'Raw Data'!I58</f>
        <v>0</v>
      </c>
      <c r="H27" s="73">
        <f>'Raw Data'!N58</f>
        <v>0</v>
      </c>
    </row>
    <row r="28" spans="1:8" x14ac:dyDescent="0.2">
      <c r="A28" s="57">
        <f t="shared" si="0"/>
        <v>19</v>
      </c>
      <c r="B28" s="13">
        <f>'Raw Data'!C59</f>
        <v>0</v>
      </c>
      <c r="C28" s="60">
        <f>'Raw Data'!D23</f>
        <v>0</v>
      </c>
      <c r="D28" s="70">
        <f>'Raw Data'!I23</f>
        <v>0</v>
      </c>
      <c r="E28" s="61">
        <f>'Raw Data'!N23</f>
        <v>0</v>
      </c>
      <c r="F28" s="70">
        <f>'Raw Data'!S23</f>
        <v>0</v>
      </c>
      <c r="G28" s="61">
        <f>'Raw Data'!I59</f>
        <v>0</v>
      </c>
      <c r="H28" s="73">
        <f>'Raw Data'!N59</f>
        <v>0</v>
      </c>
    </row>
    <row r="29" spans="1:8" x14ac:dyDescent="0.2">
      <c r="A29" s="57">
        <f t="shared" si="0"/>
        <v>20</v>
      </c>
      <c r="B29" s="13">
        <f>'Raw Data'!C60</f>
        <v>0</v>
      </c>
      <c r="C29" s="60">
        <f>'Raw Data'!D24</f>
        <v>0</v>
      </c>
      <c r="D29" s="70">
        <f>'Raw Data'!I24</f>
        <v>0</v>
      </c>
      <c r="E29" s="61">
        <f>'Raw Data'!N24</f>
        <v>0</v>
      </c>
      <c r="F29" s="70">
        <f>'Raw Data'!S24</f>
        <v>0</v>
      </c>
      <c r="G29" s="61">
        <f>'Raw Data'!I60</f>
        <v>0</v>
      </c>
      <c r="H29" s="73">
        <f>'Raw Data'!N60</f>
        <v>0</v>
      </c>
    </row>
    <row r="30" spans="1:8" x14ac:dyDescent="0.2">
      <c r="A30" s="57">
        <f t="shared" si="0"/>
        <v>21</v>
      </c>
      <c r="B30" s="13">
        <f>'Raw Data'!C61</f>
        <v>0</v>
      </c>
      <c r="C30" s="60">
        <f>'Raw Data'!D25</f>
        <v>0</v>
      </c>
      <c r="D30" s="70">
        <f>'Raw Data'!I25</f>
        <v>0</v>
      </c>
      <c r="E30" s="61">
        <f>'Raw Data'!N25</f>
        <v>0</v>
      </c>
      <c r="F30" s="70">
        <f>'Raw Data'!S25</f>
        <v>0</v>
      </c>
      <c r="G30" s="61">
        <f>'Raw Data'!I61</f>
        <v>0</v>
      </c>
      <c r="H30" s="73">
        <f>'Raw Data'!N61</f>
        <v>0</v>
      </c>
    </row>
    <row r="31" spans="1:8" x14ac:dyDescent="0.2">
      <c r="A31" s="57">
        <f t="shared" si="0"/>
        <v>22</v>
      </c>
      <c r="B31" s="13">
        <f>'Raw Data'!C62</f>
        <v>0</v>
      </c>
      <c r="C31" s="60">
        <f>'Raw Data'!D26</f>
        <v>0</v>
      </c>
      <c r="D31" s="70">
        <f>'Raw Data'!I26</f>
        <v>0</v>
      </c>
      <c r="E31" s="61">
        <f>'Raw Data'!N26</f>
        <v>0</v>
      </c>
      <c r="F31" s="70">
        <f>'Raw Data'!S26</f>
        <v>0</v>
      </c>
      <c r="G31" s="61">
        <f>'Raw Data'!I62</f>
        <v>0</v>
      </c>
      <c r="H31" s="73">
        <f>'Raw Data'!N62</f>
        <v>0</v>
      </c>
    </row>
    <row r="32" spans="1:8" x14ac:dyDescent="0.2">
      <c r="A32" s="57">
        <f t="shared" si="0"/>
        <v>23</v>
      </c>
      <c r="B32" s="13">
        <f>'Raw Data'!C63</f>
        <v>0</v>
      </c>
      <c r="C32" s="60">
        <f>'Raw Data'!D27</f>
        <v>0</v>
      </c>
      <c r="D32" s="70">
        <f>'Raw Data'!I27</f>
        <v>0</v>
      </c>
      <c r="E32" s="61">
        <f>'Raw Data'!N27</f>
        <v>0</v>
      </c>
      <c r="F32" s="70">
        <f>'Raw Data'!S27</f>
        <v>0</v>
      </c>
      <c r="G32" s="61">
        <f>'Raw Data'!I63</f>
        <v>0</v>
      </c>
      <c r="H32" s="73">
        <f>'Raw Data'!N63</f>
        <v>0</v>
      </c>
    </row>
    <row r="33" spans="1:8" x14ac:dyDescent="0.2">
      <c r="A33" s="57">
        <f t="shared" si="0"/>
        <v>24</v>
      </c>
      <c r="B33" s="13">
        <f>'Raw Data'!C64</f>
        <v>0</v>
      </c>
      <c r="C33" s="60">
        <f>'Raw Data'!D28</f>
        <v>0</v>
      </c>
      <c r="D33" s="70">
        <f>'Raw Data'!I28</f>
        <v>0</v>
      </c>
      <c r="E33" s="61">
        <f>'Raw Data'!N28</f>
        <v>0</v>
      </c>
      <c r="F33" s="70">
        <f>'Raw Data'!S28</f>
        <v>0</v>
      </c>
      <c r="G33" s="61">
        <f>'Raw Data'!I64</f>
        <v>0</v>
      </c>
      <c r="H33" s="73">
        <f>'Raw Data'!N64</f>
        <v>0</v>
      </c>
    </row>
    <row r="34" spans="1:8" x14ac:dyDescent="0.2">
      <c r="A34" s="57">
        <f t="shared" si="0"/>
        <v>25</v>
      </c>
      <c r="B34" s="13">
        <f>'Raw Data'!C65</f>
        <v>0</v>
      </c>
      <c r="C34" s="60">
        <f>'Raw Data'!D29</f>
        <v>0</v>
      </c>
      <c r="D34" s="70">
        <f>'Raw Data'!I29</f>
        <v>0</v>
      </c>
      <c r="E34" s="61">
        <f>'Raw Data'!N29</f>
        <v>0</v>
      </c>
      <c r="F34" s="70">
        <f>'Raw Data'!S29</f>
        <v>0</v>
      </c>
      <c r="G34" s="61">
        <f>'Raw Data'!I65</f>
        <v>0</v>
      </c>
      <c r="H34" s="73">
        <f>'Raw Data'!N65</f>
        <v>0</v>
      </c>
    </row>
    <row r="35" spans="1:8" x14ac:dyDescent="0.2">
      <c r="A35" s="57">
        <f t="shared" si="0"/>
        <v>26</v>
      </c>
      <c r="B35" s="13">
        <f>'Raw Data'!C66</f>
        <v>0</v>
      </c>
      <c r="C35" s="60">
        <f>'Raw Data'!D30</f>
        <v>0</v>
      </c>
      <c r="D35" s="70">
        <f>'Raw Data'!I30</f>
        <v>0</v>
      </c>
      <c r="E35" s="61">
        <f>'Raw Data'!N30</f>
        <v>0</v>
      </c>
      <c r="F35" s="70">
        <f>'Raw Data'!S30</f>
        <v>0</v>
      </c>
      <c r="G35" s="61">
        <f>'Raw Data'!I66</f>
        <v>0</v>
      </c>
      <c r="H35" s="73">
        <f>'Raw Data'!N66</f>
        <v>0</v>
      </c>
    </row>
    <row r="36" spans="1:8" x14ac:dyDescent="0.2">
      <c r="A36" s="57">
        <f t="shared" si="0"/>
        <v>27</v>
      </c>
      <c r="B36" s="13">
        <f>'Raw Data'!C67</f>
        <v>0</v>
      </c>
      <c r="C36" s="60">
        <f>'Raw Data'!D31</f>
        <v>0</v>
      </c>
      <c r="D36" s="70">
        <f>'Raw Data'!I31</f>
        <v>0</v>
      </c>
      <c r="E36" s="61">
        <f>'Raw Data'!N31</f>
        <v>0</v>
      </c>
      <c r="F36" s="70">
        <f>'Raw Data'!S31</f>
        <v>0</v>
      </c>
      <c r="G36" s="61">
        <f>'Raw Data'!I67</f>
        <v>0</v>
      </c>
      <c r="H36" s="73">
        <f>'Raw Data'!N67</f>
        <v>0</v>
      </c>
    </row>
    <row r="37" spans="1:8" x14ac:dyDescent="0.2">
      <c r="A37" s="57">
        <f t="shared" si="0"/>
        <v>28</v>
      </c>
      <c r="B37" s="13">
        <f>'Raw Data'!C68</f>
        <v>0</v>
      </c>
      <c r="C37" s="60">
        <f>'Raw Data'!D32</f>
        <v>0</v>
      </c>
      <c r="D37" s="70">
        <f>'Raw Data'!I32</f>
        <v>0</v>
      </c>
      <c r="E37" s="61">
        <f>'Raw Data'!N32</f>
        <v>0</v>
      </c>
      <c r="F37" s="70">
        <f>'Raw Data'!S32</f>
        <v>0</v>
      </c>
      <c r="G37" s="61">
        <f>'Raw Data'!I68</f>
        <v>0</v>
      </c>
      <c r="H37" s="73">
        <f>'Raw Data'!N68</f>
        <v>0</v>
      </c>
    </row>
    <row r="38" spans="1:8" x14ac:dyDescent="0.2">
      <c r="A38" s="57">
        <f t="shared" si="0"/>
        <v>29</v>
      </c>
      <c r="B38" s="13">
        <f>'Raw Data'!C69</f>
        <v>0</v>
      </c>
      <c r="C38" s="60">
        <f>'Raw Data'!D33</f>
        <v>0</v>
      </c>
      <c r="D38" s="70">
        <f>'Raw Data'!I33</f>
        <v>0</v>
      </c>
      <c r="E38" s="61">
        <f>'Raw Data'!N33</f>
        <v>0</v>
      </c>
      <c r="F38" s="70">
        <f>'Raw Data'!S33</f>
        <v>0</v>
      </c>
      <c r="G38" s="61">
        <f>'Raw Data'!I69</f>
        <v>0</v>
      </c>
      <c r="H38" s="73">
        <f>'Raw Data'!N69</f>
        <v>0</v>
      </c>
    </row>
    <row r="39" spans="1:8" x14ac:dyDescent="0.2">
      <c r="A39" s="57">
        <v>30</v>
      </c>
      <c r="B39" s="13">
        <f>'Raw Data'!C70</f>
        <v>0</v>
      </c>
      <c r="C39" s="60">
        <f>'Raw Data'!D34</f>
        <v>0</v>
      </c>
      <c r="D39" s="70">
        <f>'Raw Data'!I34</f>
        <v>0</v>
      </c>
      <c r="E39" s="61">
        <f>'Raw Data'!N34</f>
        <v>0</v>
      </c>
      <c r="F39" s="70">
        <f>'Raw Data'!S34</f>
        <v>0</v>
      </c>
      <c r="G39" s="61">
        <f>'Raw Data'!I70</f>
        <v>0</v>
      </c>
      <c r="H39" s="73">
        <f>'Raw Data'!N70</f>
        <v>0</v>
      </c>
    </row>
    <row r="40" spans="1:8" x14ac:dyDescent="0.2">
      <c r="A40" s="57">
        <v>31</v>
      </c>
      <c r="B40" s="13">
        <f>'Raw Data'!C71</f>
        <v>0</v>
      </c>
      <c r="C40" s="60">
        <f>'Raw Data'!D35</f>
        <v>0</v>
      </c>
      <c r="D40" s="70">
        <f>'Raw Data'!I35</f>
        <v>0</v>
      </c>
      <c r="E40" s="61">
        <f>'Raw Data'!N35</f>
        <v>0</v>
      </c>
      <c r="F40" s="70">
        <f>'Raw Data'!S35</f>
        <v>0</v>
      </c>
      <c r="G40" s="61">
        <f>'Raw Data'!I71</f>
        <v>0</v>
      </c>
      <c r="H40" s="73">
        <f>'Raw Data'!N71</f>
        <v>0</v>
      </c>
    </row>
    <row r="41" spans="1:8" x14ac:dyDescent="0.2">
      <c r="A41" s="57">
        <v>32</v>
      </c>
      <c r="B41" s="13">
        <f>'Raw Data'!C72</f>
        <v>0</v>
      </c>
      <c r="C41" s="62">
        <f>'Raw Data'!D36</f>
        <v>0</v>
      </c>
      <c r="D41" s="71">
        <f>'Raw Data'!I36</f>
        <v>0</v>
      </c>
      <c r="E41" s="63">
        <f>'Raw Data'!N36</f>
        <v>0</v>
      </c>
      <c r="F41" s="71">
        <f>'Raw Data'!S36</f>
        <v>0</v>
      </c>
      <c r="G41" s="63">
        <f>'Raw Data'!I72</f>
        <v>0</v>
      </c>
      <c r="H41" s="74">
        <f>'Raw Data'!N72</f>
        <v>0</v>
      </c>
    </row>
    <row r="42" spans="1:8" x14ac:dyDescent="0.2">
      <c r="A42" s="64" t="s">
        <v>14</v>
      </c>
      <c r="B42" s="65">
        <f>MIN(B10:B41)</f>
        <v>0</v>
      </c>
      <c r="C42" s="14">
        <f t="shared" ref="C42:H42" si="1">MIN(C10:C41)</f>
        <v>0</v>
      </c>
      <c r="D42" s="67">
        <f t="shared" si="1"/>
        <v>0</v>
      </c>
      <c r="E42" s="4">
        <f t="shared" si="1"/>
        <v>0</v>
      </c>
      <c r="F42" s="67">
        <f t="shared" si="1"/>
        <v>0</v>
      </c>
      <c r="G42" s="4">
        <f t="shared" si="1"/>
        <v>0</v>
      </c>
      <c r="H42" s="75">
        <f t="shared" si="1"/>
        <v>0</v>
      </c>
    </row>
    <row r="43" spans="1:8" x14ac:dyDescent="0.2">
      <c r="A43" s="23" t="s">
        <v>15</v>
      </c>
      <c r="B43" s="13">
        <f>MAX(B10:B41)</f>
        <v>0</v>
      </c>
      <c r="C43" s="14">
        <f t="shared" ref="C43:H43" si="2">MAX(C10:C41)</f>
        <v>0</v>
      </c>
      <c r="D43" s="67">
        <f t="shared" si="2"/>
        <v>0</v>
      </c>
      <c r="E43" s="4">
        <f t="shared" si="2"/>
        <v>0</v>
      </c>
      <c r="F43" s="67">
        <f t="shared" si="2"/>
        <v>0</v>
      </c>
      <c r="G43" s="4">
        <f t="shared" si="2"/>
        <v>0</v>
      </c>
      <c r="H43" s="75">
        <f t="shared" si="2"/>
        <v>0</v>
      </c>
    </row>
    <row r="44" spans="1:8" x14ac:dyDescent="0.2">
      <c r="A44" s="23" t="s">
        <v>0</v>
      </c>
      <c r="B44" s="13">
        <f>ROUND(AVERAGE(B10:B41),3)</f>
        <v>0</v>
      </c>
      <c r="C44" s="14">
        <f t="shared" ref="C44:H44" si="3">ROUND(AVERAGE(C10:C41),3)</f>
        <v>0</v>
      </c>
      <c r="D44" s="67">
        <f t="shared" si="3"/>
        <v>0</v>
      </c>
      <c r="E44" s="4">
        <f t="shared" si="3"/>
        <v>0</v>
      </c>
      <c r="F44" s="67">
        <f t="shared" si="3"/>
        <v>0</v>
      </c>
      <c r="G44" s="4">
        <f t="shared" si="3"/>
        <v>0</v>
      </c>
      <c r="H44" s="75">
        <f t="shared" si="3"/>
        <v>0</v>
      </c>
    </row>
    <row r="45" spans="1:8" x14ac:dyDescent="0.2">
      <c r="A45" s="23" t="s">
        <v>1</v>
      </c>
      <c r="B45" s="13">
        <f>ROUND(STDEV(B10:B41),3)</f>
        <v>0</v>
      </c>
      <c r="C45" s="14">
        <f t="shared" ref="C45:H45" si="4">ROUND(STDEV(C10:C41),3)</f>
        <v>0</v>
      </c>
      <c r="D45" s="67">
        <f t="shared" si="4"/>
        <v>0</v>
      </c>
      <c r="E45" s="4">
        <f t="shared" si="4"/>
        <v>0</v>
      </c>
      <c r="F45" s="67">
        <f t="shared" si="4"/>
        <v>0</v>
      </c>
      <c r="G45" s="4">
        <f t="shared" si="4"/>
        <v>0</v>
      </c>
      <c r="H45" s="75">
        <f t="shared" si="4"/>
        <v>0</v>
      </c>
    </row>
    <row r="46" spans="1:8" ht="12.75" thickBot="1" x14ac:dyDescent="0.25">
      <c r="A46" s="24" t="s">
        <v>2</v>
      </c>
      <c r="B46" s="38" t="e">
        <f>B45/B44</f>
        <v>#DIV/0!</v>
      </c>
      <c r="C46" s="39" t="e">
        <f t="shared" ref="C46:H46" si="5">C45/C44*100</f>
        <v>#DIV/0!</v>
      </c>
      <c r="D46" s="68" t="e">
        <f t="shared" si="5"/>
        <v>#DIV/0!</v>
      </c>
      <c r="E46" s="40" t="e">
        <f t="shared" si="5"/>
        <v>#DIV/0!</v>
      </c>
      <c r="F46" s="68" t="e">
        <f t="shared" si="5"/>
        <v>#DIV/0!</v>
      </c>
      <c r="G46" s="40" t="e">
        <f t="shared" si="5"/>
        <v>#DIV/0!</v>
      </c>
      <c r="H46" s="76" t="e">
        <f t="shared" si="5"/>
        <v>#DIV/0!</v>
      </c>
    </row>
    <row r="47" spans="1:8" ht="15" customHeight="1" x14ac:dyDescent="0.2">
      <c r="A47" s="119" t="s">
        <v>23</v>
      </c>
      <c r="B47" s="120"/>
      <c r="C47" s="113" t="s">
        <v>21</v>
      </c>
      <c r="D47" s="114"/>
      <c r="E47" s="114"/>
      <c r="F47" s="114"/>
      <c r="G47" s="114"/>
      <c r="H47" s="115"/>
    </row>
    <row r="48" spans="1:8" ht="15" customHeight="1" x14ac:dyDescent="0.2">
      <c r="A48" s="121" t="s">
        <v>42</v>
      </c>
      <c r="B48" s="122"/>
      <c r="C48" s="109" t="s">
        <v>26</v>
      </c>
      <c r="D48" s="110"/>
      <c r="E48" s="110"/>
      <c r="F48" s="110"/>
      <c r="G48" s="110"/>
      <c r="H48" s="111"/>
    </row>
    <row r="49" spans="1:8" ht="15" customHeight="1" thickBot="1" x14ac:dyDescent="0.25">
      <c r="A49" s="123" t="str">
        <f>IF(OR(B44&lt;0.038,B44&gt;0.048), "Fail", "Pass")</f>
        <v>Fail</v>
      </c>
      <c r="B49" s="124"/>
      <c r="C49" s="89" t="str">
        <f>"+ 2 stdev Test"</f>
        <v>+ 2 stdev Test</v>
      </c>
      <c r="D49" s="90" t="str">
        <f>"- 2 stdev Test"</f>
        <v>- 2 stdev Test</v>
      </c>
      <c r="E49" s="90" t="str">
        <f>"+ 2 stdev Test"</f>
        <v>+ 2 stdev Test</v>
      </c>
      <c r="F49" s="90" t="str">
        <f>"- 2 stdev Test"</f>
        <v>- 2 stdev Test</v>
      </c>
      <c r="G49" s="90" t="str">
        <f>"+ 2 stdev Test"</f>
        <v>+ 2 stdev Test</v>
      </c>
      <c r="H49" s="91" t="str">
        <f>"- 2 stdev Test"</f>
        <v>- 2 stdev Test</v>
      </c>
    </row>
    <row r="50" spans="1:8" ht="15" customHeight="1" thickBot="1" x14ac:dyDescent="0.25">
      <c r="A50" s="125" t="s">
        <v>24</v>
      </c>
      <c r="B50" s="126"/>
      <c r="C50" s="78" t="str">
        <f>IF(D44&gt;=C44, (IF(D44&gt;(C44+(2*C45)), "Fail", "Pass")), "n/a")</f>
        <v>Pass</v>
      </c>
      <c r="D50" s="6" t="str">
        <f>IF(D44&lt;C44, (IF(D44&lt;(C44-(2*C45)), "Fail", "Pass")), "n/a")</f>
        <v>n/a</v>
      </c>
      <c r="E50" s="6" t="str">
        <f>IF(F44&gt;=E44, (IF(F44&gt;(E44+(2*E45)), "Fail", "Pass")), "n/a")</f>
        <v>Pass</v>
      </c>
      <c r="F50" s="6" t="str">
        <f>IF(F44&lt;E44, (IF(F44&lt;(E44-(2*E45)), "Fail", "Pass")), "n/a")</f>
        <v>n/a</v>
      </c>
      <c r="G50" s="6" t="str">
        <f>IF(H44&gt;=G44, (IF(H44&gt;(G44+(2*G45)), "Fail", "Pass")), "n/a")</f>
        <v>Pass</v>
      </c>
      <c r="H50" s="7" t="str">
        <f>IF(H44&lt;G44, (IF(H44&lt;(G44-(2*G45)), "Fail", "Pass")), "n/a")</f>
        <v>n/a</v>
      </c>
    </row>
    <row r="51" spans="1:8" ht="15" customHeight="1" x14ac:dyDescent="0.2">
      <c r="A51" s="87" t="s">
        <v>43</v>
      </c>
      <c r="B51" s="88" t="s">
        <v>25</v>
      </c>
      <c r="C51" s="79"/>
      <c r="D51" s="80"/>
      <c r="E51" s="80"/>
      <c r="F51" s="80"/>
      <c r="G51" s="80"/>
      <c r="H51" s="81"/>
    </row>
    <row r="52" spans="1:8" ht="15" customHeight="1" x14ac:dyDescent="0.2">
      <c r="A52" s="77"/>
      <c r="B52" s="116" t="str">
        <f>IF(OR(B44&gt;(A52+(2*A54)), B44&lt;(A52-(2*A54))), "Fail", "Pass")</f>
        <v>Pass</v>
      </c>
      <c r="C52" s="23"/>
      <c r="D52" s="82"/>
      <c r="E52" s="82"/>
      <c r="F52" s="82"/>
      <c r="G52" s="82"/>
      <c r="H52" s="83"/>
    </row>
    <row r="53" spans="1:8" ht="15" customHeight="1" x14ac:dyDescent="0.2">
      <c r="A53" s="87" t="s">
        <v>44</v>
      </c>
      <c r="B53" s="116"/>
      <c r="C53" s="84" t="s">
        <v>41</v>
      </c>
      <c r="D53" s="127"/>
      <c r="E53" s="127"/>
      <c r="F53" s="2" t="s">
        <v>40</v>
      </c>
      <c r="G53" s="127"/>
      <c r="H53" s="128"/>
    </row>
    <row r="54" spans="1:8" ht="15" customHeight="1" thickBot="1" x14ac:dyDescent="0.25">
      <c r="A54" s="93"/>
      <c r="B54" s="117"/>
      <c r="C54" s="24"/>
      <c r="D54" s="85"/>
      <c r="E54" s="85"/>
      <c r="F54" s="85"/>
      <c r="G54" s="85"/>
      <c r="H54" s="86"/>
    </row>
    <row r="55" spans="1:8" x14ac:dyDescent="0.2">
      <c r="A55" s="9"/>
      <c r="B55" s="10"/>
      <c r="C55" s="8"/>
      <c r="D55" s="8"/>
      <c r="E55" s="8"/>
      <c r="F55" s="8"/>
      <c r="G55" s="8"/>
      <c r="H55" s="8"/>
    </row>
    <row r="56" spans="1:8" x14ac:dyDescent="0.2">
      <c r="A56" s="9"/>
      <c r="B56" s="10"/>
      <c r="C56" s="8"/>
      <c r="D56" s="8"/>
      <c r="E56" s="8"/>
      <c r="F56" s="8"/>
      <c r="G56" s="8"/>
      <c r="H56" s="8"/>
    </row>
    <row r="57" spans="1:8" x14ac:dyDescent="0.2">
      <c r="A57" s="9"/>
      <c r="B57" s="10"/>
      <c r="C57" s="8"/>
      <c r="D57" s="8"/>
      <c r="E57" s="8"/>
      <c r="F57" s="8"/>
      <c r="G57" s="8"/>
      <c r="H57" s="8"/>
    </row>
    <row r="58" spans="1:8" x14ac:dyDescent="0.2">
      <c r="A58" s="9"/>
      <c r="B58" s="10"/>
      <c r="C58" s="8"/>
      <c r="D58" s="8"/>
      <c r="E58" s="8"/>
      <c r="F58" s="8"/>
      <c r="G58" s="8"/>
      <c r="H58" s="8"/>
    </row>
    <row r="59" spans="1:8" x14ac:dyDescent="0.2">
      <c r="A59" s="9"/>
      <c r="B59" s="10"/>
      <c r="C59" s="8"/>
      <c r="D59" s="8"/>
      <c r="E59" s="8"/>
      <c r="F59" s="8"/>
      <c r="G59" s="8"/>
      <c r="H59" s="8"/>
    </row>
    <row r="60" spans="1:8" x14ac:dyDescent="0.2">
      <c r="A60" s="9"/>
      <c r="B60" s="10"/>
      <c r="C60" s="8"/>
      <c r="D60" s="8"/>
      <c r="E60" s="8"/>
      <c r="F60" s="8"/>
      <c r="G60" s="8"/>
      <c r="H60" s="8"/>
    </row>
    <row r="61" spans="1:8" x14ac:dyDescent="0.2">
      <c r="A61" s="9"/>
      <c r="B61" s="10"/>
      <c r="C61" s="8"/>
      <c r="D61" s="8"/>
      <c r="E61" s="8"/>
      <c r="F61" s="8"/>
      <c r="G61" s="8"/>
      <c r="H61" s="8"/>
    </row>
    <row r="62" spans="1:8" x14ac:dyDescent="0.2">
      <c r="A62" s="9"/>
      <c r="B62" s="10"/>
      <c r="C62" s="8"/>
      <c r="D62" s="8"/>
      <c r="E62" s="8"/>
      <c r="F62" s="8"/>
      <c r="G62" s="8"/>
      <c r="H62" s="8"/>
    </row>
    <row r="64" spans="1:8" x14ac:dyDescent="0.2">
      <c r="B64" s="92"/>
    </row>
  </sheetData>
  <sheetProtection sheet="1" objects="1" scenarios="1"/>
  <mergeCells count="25">
    <mergeCell ref="C48:H48"/>
    <mergeCell ref="G3:H3"/>
    <mergeCell ref="C47:H47"/>
    <mergeCell ref="B52:B54"/>
    <mergeCell ref="A1:B1"/>
    <mergeCell ref="A2:B2"/>
    <mergeCell ref="A3:B3"/>
    <mergeCell ref="A4:B4"/>
    <mergeCell ref="A5:B5"/>
    <mergeCell ref="A47:B47"/>
    <mergeCell ref="A48:B48"/>
    <mergeCell ref="A49:B49"/>
    <mergeCell ref="A50:B50"/>
    <mergeCell ref="D53:E53"/>
    <mergeCell ref="G53:H53"/>
    <mergeCell ref="G1:H1"/>
    <mergeCell ref="G6:H6"/>
    <mergeCell ref="G2:H2"/>
    <mergeCell ref="C1:D1"/>
    <mergeCell ref="C2:D2"/>
    <mergeCell ref="C3:D3"/>
    <mergeCell ref="C4:D4"/>
    <mergeCell ref="C5:D5"/>
    <mergeCell ref="G4:H4"/>
    <mergeCell ref="G5:H5"/>
  </mergeCells>
  <phoneticPr fontId="2" type="noConversion"/>
  <printOptions verticalCentered="1"/>
  <pageMargins left="0.25" right="0.25" top="0.75" bottom="0.75" header="0.3" footer="0.3"/>
  <pageSetup scale="93" orientation="portrait" r:id="rId1"/>
  <headerFooter alignWithMargins="0">
    <oddHeader xml:space="preserve">&amp;L&amp;G&amp;R&amp;"-,Regular"&amp;16&amp;UGEX Doc #100-257
&amp;"-,Bold"&amp;UDosimeter Stock Receiving Inspection Form
</oddHeader>
    <oddFooter>&amp;L&amp;A&amp;CDoc#100-257  Revision: E&amp;REffective Date: 02/04/2021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DFD37AF0030F46B767D2FB80481DB6" ma:contentTypeVersion="11" ma:contentTypeDescription="Create a new document." ma:contentTypeScope="" ma:versionID="569942a0d5083e27f776937f3c5ee9df">
  <xsd:schema xmlns:xsd="http://www.w3.org/2001/XMLSchema" xmlns:xs="http://www.w3.org/2001/XMLSchema" xmlns:p="http://schemas.microsoft.com/office/2006/metadata/properties" xmlns:ns2="fd667623-44cc-4651-81ed-802383599473" xmlns:ns3="3229fb5f-fca9-42a8-bacc-db2ca2a02dfc" targetNamespace="http://schemas.microsoft.com/office/2006/metadata/properties" ma:root="true" ma:fieldsID="95f66c5dfb9958cb0367559855c7a0bf" ns2:_="" ns3:_="">
    <xsd:import namespace="fd667623-44cc-4651-81ed-802383599473"/>
    <xsd:import namespace="3229fb5f-fca9-42a8-bacc-db2ca2a02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67623-44cc-4651-81ed-802383599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Sign_x002d_off_x0020_status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9fb5f-fca9-42a8-bacc-db2ca2a02d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d667623-44cc-4651-81ed-802383599473" xsi:nil="true"/>
  </documentManagement>
</p:properties>
</file>

<file path=customXml/itemProps1.xml><?xml version="1.0" encoding="utf-8"?>
<ds:datastoreItem xmlns:ds="http://schemas.openxmlformats.org/officeDocument/2006/customXml" ds:itemID="{CE585FF9-7C6A-4BBD-9D61-C142274461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D540B7-24EE-4AF1-B4FE-758194769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67623-44cc-4651-81ed-802383599473"/>
    <ds:schemaRef ds:uri="3229fb5f-fca9-42a8-bacc-db2ca2a02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D978B8-45C9-4F84-AFD5-E43D4F0A6A9B}">
  <ds:schemaRefs>
    <ds:schemaRef ds:uri="http://schemas.microsoft.com/office/infopath/2007/PartnerControls"/>
    <ds:schemaRef ds:uri="fd667623-44cc-4651-81ed-80238359947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229fb5f-fca9-42a8-bacc-db2ca2a02dfc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Raw Data</vt:lpstr>
      <vt:lpstr>Analysis</vt:lpstr>
      <vt:lpstr>Analysis!Print_Area</vt:lpstr>
    </vt:vector>
  </TitlesOfParts>
  <Company>GEX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Coffman</dc:creator>
  <cp:lastModifiedBy>Dominique Taylor</cp:lastModifiedBy>
  <cp:lastPrinted>2021-02-04T16:47:58Z</cp:lastPrinted>
  <dcterms:created xsi:type="dcterms:W3CDTF">2002-01-11T21:00:58Z</dcterms:created>
  <dcterms:modified xsi:type="dcterms:W3CDTF">2021-02-04T16:48:01Z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0x010100D2DFD37AF0030F46B767D2FB80481DB6</vt:lpwstr>
  </property>
  <property fmtid="{D5CDD505-2E9C-101B-9397-08002B2CF9AE}" pid="3" name="Order">
    <vt:r8>88800</vt:r8>
  </property>
</Properties>
</file>